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順位表" sheetId="1" r:id="rId1"/>
    <sheet name="日程" sheetId="2" r:id="rId2"/>
  </sheets>
  <definedNames>
    <definedName name="_xlnm.Print_Area" localSheetId="1">'日程'!$A$1:$V$76</definedName>
  </definedNames>
  <calcPr fullCalcOnLoad="1"/>
</workbook>
</file>

<file path=xl/sharedStrings.xml><?xml version="1.0" encoding="utf-8"?>
<sst xmlns="http://schemas.openxmlformats.org/spreadsheetml/2006/main" count="343" uniqueCount="123">
  <si>
    <t>試合</t>
  </si>
  <si>
    <t>１部</t>
  </si>
  <si>
    <t>志高クラブ</t>
  </si>
  <si>
    <t>花巻クラブ</t>
  </si>
  <si>
    <t>白堊クラブ</t>
  </si>
  <si>
    <t>岩手大学</t>
  </si>
  <si>
    <t>盛岡商友会</t>
  </si>
  <si>
    <t>金ヶ崎クラブ</t>
  </si>
  <si>
    <t>２部</t>
  </si>
  <si>
    <t>盛岡大学</t>
  </si>
  <si>
    <t>盛岡ＦＵＷＡＫＵ</t>
  </si>
  <si>
    <t>盛岡市役所</t>
  </si>
  <si>
    <t>岩手フェザント</t>
  </si>
  <si>
    <t>岩手医大</t>
  </si>
  <si>
    <t>花巻送球会</t>
  </si>
  <si>
    <t>鵬クラブ</t>
  </si>
  <si>
    <t>一関高専</t>
  </si>
  <si>
    <t>関専送球会</t>
  </si>
  <si>
    <t>－</t>
  </si>
  <si>
    <t>No</t>
  </si>
  <si>
    <t>時間</t>
  </si>
  <si>
    <t>部</t>
  </si>
  <si>
    <t xml:space="preserve"> 9:15～10:00</t>
  </si>
  <si>
    <t>10:10～10:55</t>
  </si>
  <si>
    <t>11:05～11:50</t>
  </si>
  <si>
    <t>12:00～12:45</t>
  </si>
  <si>
    <t>12:55～ 1:40</t>
  </si>
  <si>
    <t xml:space="preserve"> 1:50～ 2:35</t>
  </si>
  <si>
    <t xml:space="preserve"> 2:45～ 3:30</t>
  </si>
  <si>
    <t xml:space="preserve"> 3:40～ 4:25</t>
  </si>
  <si>
    <t>※</t>
  </si>
  <si>
    <t>ラインテープ撤収（次回のリーグ戦に使用しますので、きれいに巻き取って下さい。）</t>
  </si>
  <si>
    <t>ゴール、机、椅子、得点板を指定の位置に片付け、モップ掛け、ゴミ捨て（１・２階）の実施及び指示をする。</t>
  </si>
  <si>
    <t>１部の試合については、岩手県ハンドボール協会の審判員が行う予定です。</t>
  </si>
  <si>
    <t>積極的なご協力を、よろしくお願いします。</t>
  </si>
  <si>
    <t>　（他チームに依頼する場合は、事務局に連絡下さい。）</t>
  </si>
  <si>
    <t>Ａコート</t>
  </si>
  <si>
    <t>Ｂコート</t>
  </si>
  <si>
    <t>関工送球会</t>
  </si>
  <si>
    <t>審判・補助員</t>
  </si>
  <si>
    <t>３部－Ａ　１位</t>
  </si>
  <si>
    <t>３部－Ｂ　１位</t>
  </si>
  <si>
    <t>（第1試合のチームは全員８時３０分集合のこと。）</t>
  </si>
  <si>
    <t>富士大学</t>
  </si>
  <si>
    <t>岩手教員クラブ</t>
  </si>
  <si>
    <t>不来方クラブ</t>
  </si>
  <si>
    <t>リトルハンド</t>
  </si>
  <si>
    <t>３部-A</t>
  </si>
  <si>
    <t>盛龍クラブ</t>
  </si>
  <si>
    <t>３部-A</t>
  </si>
  <si>
    <t>ガンバ花クラ</t>
  </si>
  <si>
    <t>３部-A</t>
  </si>
  <si>
    <t>岩手医大OB</t>
  </si>
  <si>
    <t>３部-B</t>
  </si>
  <si>
    <t>太田クラブ</t>
  </si>
  <si>
    <t>いわいクラブ</t>
  </si>
  <si>
    <t>山王クラブ</t>
  </si>
  <si>
    <t>３部-B</t>
  </si>
  <si>
    <t>開催場所　【花巻市総合体育館】</t>
  </si>
  <si>
    <t>第２８回岩手県ハンドボールリーグ組合表</t>
  </si>
  <si>
    <t>準備</t>
  </si>
  <si>
    <t>コート作り（ラインテープ貼り）、ゴール、重り、机、椅子、得点板等の準備、及び指示を行うこと。</t>
  </si>
  <si>
    <t>片づけ</t>
  </si>
  <si>
    <t>２～３部の試合については、１部チームの持ち回りで審判を行います。なお,記録員は全試合、高校生をお願いします。</t>
  </si>
  <si>
    <t>スコアシートについては、「花巻クラブ」または「ガンバ花クラ」の者に渡して下さい。</t>
  </si>
  <si>
    <t xml:space="preserve"> 4:35～ 5:20</t>
  </si>
  <si>
    <t>第１試合及び最終試合のチームは、必ず会場準備及び撤収に協力すること。</t>
  </si>
  <si>
    <t>棄権、又は相手チームが棄権して試合が不成立になる場合においても、審判員は必ず行ってください。</t>
  </si>
  <si>
    <t>水高クラブ</t>
  </si>
  <si>
    <t>岩手医大ＯＢ</t>
  </si>
  <si>
    <t>一関高専</t>
  </si>
  <si>
    <t>２部</t>
  </si>
  <si>
    <t>岩手医大</t>
  </si>
  <si>
    <t>１部</t>
  </si>
  <si>
    <t>富士大学</t>
  </si>
  <si>
    <t>富士大学</t>
  </si>
  <si>
    <t>花巻クラブ</t>
  </si>
  <si>
    <t>盛岡大学</t>
  </si>
  <si>
    <t>盛岡商友会</t>
  </si>
  <si>
    <t>岩手大学</t>
  </si>
  <si>
    <t>不来方クラブ</t>
  </si>
  <si>
    <t>岩手教員クラブ</t>
  </si>
  <si>
    <t>開催場所　【花巻市総合体育館・花巻市民体育館】</t>
  </si>
  <si>
    <t>金ヶ崎クラブ</t>
  </si>
  <si>
    <t>山王クラブ</t>
  </si>
  <si>
    <t>－</t>
  </si>
  <si>
    <t>太田クラブ</t>
  </si>
  <si>
    <t>いわいクラブ</t>
  </si>
  <si>
    <t>盛岡市役所</t>
  </si>
  <si>
    <t>総合体育館Ａコート</t>
  </si>
  <si>
    <t>総合体育館Ｂコート</t>
  </si>
  <si>
    <t>リトルハンド</t>
  </si>
  <si>
    <t>白亜クラブ</t>
  </si>
  <si>
    <r>
      <t xml:space="preserve">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:50～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:35</t>
    </r>
  </si>
  <si>
    <r>
      <t xml:space="preserve">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:00～ 9:45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</si>
  <si>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5</t>
    </r>
  </si>
  <si>
    <r>
      <t>10</t>
    </r>
    <r>
      <rPr>
        <sz val="11"/>
        <rFont val="ＭＳ Ｐゴシック"/>
        <family val="3"/>
      </rPr>
      <t>:4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25</t>
    </r>
  </si>
  <si>
    <r>
      <t xml:space="preserve"> </t>
    </r>
    <r>
      <rPr>
        <sz val="11"/>
        <rFont val="ＭＳ Ｐゴシック"/>
        <family val="3"/>
      </rPr>
      <t>1: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～ 1:</t>
    </r>
    <r>
      <rPr>
        <sz val="11"/>
        <rFont val="ＭＳ Ｐゴシック"/>
        <family val="3"/>
      </rPr>
      <t>55</t>
    </r>
  </si>
  <si>
    <r>
      <t xml:space="preserve"> 2</t>
    </r>
    <r>
      <rPr>
        <sz val="11"/>
        <rFont val="ＭＳ Ｐゴシック"/>
        <family val="3"/>
      </rPr>
      <t>:0</t>
    </r>
    <r>
      <rPr>
        <sz val="11"/>
        <rFont val="ＭＳ Ｐゴシック"/>
        <family val="3"/>
      </rPr>
      <t>0～ 2: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5</t>
    </r>
  </si>
  <si>
    <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</si>
  <si>
    <t xml:space="preserve"> 3:50～ 4:35</t>
  </si>
  <si>
    <r>
      <t xml:space="preserve"> 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0～</t>
    </r>
    <r>
      <rPr>
        <sz val="11"/>
        <rFont val="ＭＳ Ｐゴシック"/>
        <family val="3"/>
      </rPr>
      <t xml:space="preserve"> 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</si>
  <si>
    <t>花巻市民体育館</t>
  </si>
  <si>
    <t>３部決定</t>
  </si>
  <si>
    <t>３部-Ａ</t>
  </si>
  <si>
    <t>３部-B</t>
  </si>
  <si>
    <t>関専送球会</t>
  </si>
  <si>
    <t>志高クラブ</t>
  </si>
  <si>
    <t>不来方クラブ</t>
  </si>
  <si>
    <t>金ヶ崎クラブ</t>
  </si>
  <si>
    <t>花巻送球会</t>
  </si>
  <si>
    <t>関工送球会</t>
  </si>
  <si>
    <t>盛岡ＦＵＷＡＫＵ</t>
  </si>
  <si>
    <t>岩手フェザント</t>
  </si>
  <si>
    <t>鵬クラブ</t>
  </si>
  <si>
    <t>花巻送球会</t>
  </si>
  <si>
    <r>
      <t>３部-</t>
    </r>
    <r>
      <rPr>
        <sz val="11"/>
        <rFont val="ＭＳ Ｐゴシック"/>
        <family val="3"/>
      </rPr>
      <t>Ｂ</t>
    </r>
  </si>
  <si>
    <t>２部</t>
  </si>
  <si>
    <t>３部-Ａ</t>
  </si>
  <si>
    <t>１０月２１日は、花巻市総合体育館にて午後２時３０分頃まで</t>
  </si>
  <si>
    <t>岩手県中学校新人大会ハンドボール競技が行われます。</t>
  </si>
  <si>
    <r>
      <t>12: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5</t>
    </r>
  </si>
  <si>
    <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5～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:3</t>
    </r>
    <r>
      <rPr>
        <sz val="11"/>
        <rFont val="ＭＳ Ｐゴシック"/>
        <family val="3"/>
      </rPr>
      <t>0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</si>
</sst>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$-411]ggge&quot;年&quot;m&quot;月&quot;d&quot;日&quot;;@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 applyProtection="1">
      <alignment/>
      <protection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 applyProtection="1">
      <alignment/>
      <protection/>
    </xf>
    <xf numFmtId="0" fontId="0" fillId="2" borderId="9" xfId="0" applyFont="1" applyFill="1" applyBorder="1" applyAlignment="1">
      <alignment/>
    </xf>
    <xf numFmtId="0" fontId="0" fillId="0" borderId="9" xfId="0" applyFont="1" applyFill="1" applyBorder="1" applyAlignment="1" applyProtection="1">
      <alignment/>
      <protection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0" borderId="21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81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181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9">
      <selection activeCell="F23" sqref="F23"/>
    </sheetView>
  </sheetViews>
  <sheetFormatPr defaultColWidth="9.00390625" defaultRowHeight="24" customHeight="1"/>
  <cols>
    <col min="1" max="1" width="3.50390625" style="0" bestFit="1" customWidth="1"/>
    <col min="2" max="2" width="14.375" style="0" bestFit="1" customWidth="1"/>
    <col min="3" max="3" width="6.875" style="0" bestFit="1" customWidth="1"/>
    <col min="4" max="7" width="13.75390625" style="0" customWidth="1"/>
  </cols>
  <sheetData>
    <row r="1" spans="1:7" ht="24" customHeight="1">
      <c r="A1" s="1"/>
      <c r="B1" s="1"/>
      <c r="C1" s="1"/>
      <c r="D1" s="1" t="s">
        <v>0</v>
      </c>
      <c r="E1" s="1" t="s">
        <v>39</v>
      </c>
      <c r="F1" s="1" t="s">
        <v>0</v>
      </c>
      <c r="G1" s="1" t="s">
        <v>39</v>
      </c>
    </row>
    <row r="2" spans="1:7" ht="24" customHeight="1">
      <c r="A2" s="1">
        <v>11</v>
      </c>
      <c r="B2" s="1" t="s">
        <v>43</v>
      </c>
      <c r="C2" s="1" t="s">
        <v>1</v>
      </c>
      <c r="D2" s="1"/>
      <c r="E2" s="1"/>
      <c r="F2" s="1"/>
      <c r="G2" s="1"/>
    </row>
    <row r="3" spans="1:7" ht="24" customHeight="1">
      <c r="A3" s="1">
        <v>12</v>
      </c>
      <c r="B3" s="1" t="s">
        <v>44</v>
      </c>
      <c r="C3" s="1" t="s">
        <v>1</v>
      </c>
      <c r="D3" s="1"/>
      <c r="E3" s="1"/>
      <c r="F3" s="1"/>
      <c r="G3" s="1"/>
    </row>
    <row r="4" spans="1:7" ht="24" customHeight="1">
      <c r="A4" s="1">
        <v>13</v>
      </c>
      <c r="B4" s="1" t="s">
        <v>45</v>
      </c>
      <c r="C4" s="1" t="s">
        <v>1</v>
      </c>
      <c r="D4" s="1"/>
      <c r="E4" s="1"/>
      <c r="F4" s="1"/>
      <c r="G4" s="1"/>
    </row>
    <row r="5" spans="1:7" ht="24" customHeight="1">
      <c r="A5" s="1">
        <v>14</v>
      </c>
      <c r="B5" s="1" t="s">
        <v>2</v>
      </c>
      <c r="C5" s="1" t="s">
        <v>1</v>
      </c>
      <c r="D5" s="1"/>
      <c r="E5" s="1"/>
      <c r="F5" s="1"/>
      <c r="G5" s="1"/>
    </row>
    <row r="6" spans="1:7" ht="24" customHeight="1">
      <c r="A6" s="1">
        <v>15</v>
      </c>
      <c r="B6" s="1" t="s">
        <v>5</v>
      </c>
      <c r="C6" s="1" t="s">
        <v>1</v>
      </c>
      <c r="D6" s="1"/>
      <c r="E6" s="1"/>
      <c r="F6" s="1"/>
      <c r="G6" s="1"/>
    </row>
    <row r="7" spans="1:7" ht="24" customHeight="1">
      <c r="A7" s="1">
        <v>16</v>
      </c>
      <c r="B7" s="1" t="s">
        <v>46</v>
      </c>
      <c r="C7" s="1" t="s">
        <v>1</v>
      </c>
      <c r="D7" s="1"/>
      <c r="E7" s="1"/>
      <c r="F7" s="1"/>
      <c r="G7" s="1"/>
    </row>
    <row r="8" spans="1:7" ht="24" customHeight="1">
      <c r="A8" s="1">
        <v>17</v>
      </c>
      <c r="B8" s="1" t="s">
        <v>6</v>
      </c>
      <c r="C8" s="1" t="s">
        <v>1</v>
      </c>
      <c r="D8" s="1"/>
      <c r="E8" s="1"/>
      <c r="F8" s="1"/>
      <c r="G8" s="1"/>
    </row>
    <row r="9" spans="1:7" ht="24" customHeight="1">
      <c r="A9" s="1">
        <v>18</v>
      </c>
      <c r="B9" s="1" t="s">
        <v>4</v>
      </c>
      <c r="C9" s="1" t="s">
        <v>1</v>
      </c>
      <c r="D9" s="1"/>
      <c r="E9" s="1"/>
      <c r="F9" s="1"/>
      <c r="G9" s="1"/>
    </row>
    <row r="10" spans="1:7" ht="24" customHeight="1">
      <c r="A10" s="1"/>
      <c r="B10" s="1"/>
      <c r="C10" s="1"/>
      <c r="D10" s="1"/>
      <c r="E10" s="1"/>
      <c r="F10" s="1"/>
      <c r="G10" s="1"/>
    </row>
    <row r="11" spans="1:7" ht="24" customHeight="1">
      <c r="A11" s="1">
        <v>21</v>
      </c>
      <c r="B11" s="1" t="s">
        <v>3</v>
      </c>
      <c r="C11" s="1" t="s">
        <v>8</v>
      </c>
      <c r="D11" s="1"/>
      <c r="E11" s="1"/>
      <c r="F11" s="1"/>
      <c r="G11" s="1"/>
    </row>
    <row r="12" spans="1:7" ht="24" customHeight="1">
      <c r="A12" s="1">
        <v>22</v>
      </c>
      <c r="B12" s="1" t="s">
        <v>9</v>
      </c>
      <c r="C12" s="1" t="s">
        <v>8</v>
      </c>
      <c r="D12" s="1"/>
      <c r="E12" s="1"/>
      <c r="F12" s="1"/>
      <c r="G12" s="1"/>
    </row>
    <row r="13" spans="1:7" ht="24" customHeight="1">
      <c r="A13" s="1">
        <v>23</v>
      </c>
      <c r="B13" s="1" t="s">
        <v>14</v>
      </c>
      <c r="C13" s="1" t="s">
        <v>8</v>
      </c>
      <c r="D13" s="1"/>
      <c r="E13" s="1"/>
      <c r="F13" s="1"/>
      <c r="G13" s="1"/>
    </row>
    <row r="14" spans="1:7" ht="24" customHeight="1">
      <c r="A14" s="1">
        <v>24</v>
      </c>
      <c r="B14" s="1" t="s">
        <v>15</v>
      </c>
      <c r="C14" s="1" t="s">
        <v>8</v>
      </c>
      <c r="D14" s="1"/>
      <c r="E14" s="1"/>
      <c r="F14" s="1"/>
      <c r="G14" s="1"/>
    </row>
    <row r="15" spans="1:7" ht="24" customHeight="1">
      <c r="A15" s="1">
        <v>25</v>
      </c>
      <c r="B15" s="1" t="s">
        <v>10</v>
      </c>
      <c r="C15" s="1" t="s">
        <v>8</v>
      </c>
      <c r="D15" s="1"/>
      <c r="E15" s="1"/>
      <c r="F15" s="1"/>
      <c r="G15" s="1"/>
    </row>
    <row r="16" spans="1:7" ht="24" customHeight="1">
      <c r="A16" s="1">
        <v>26</v>
      </c>
      <c r="B16" s="1" t="s">
        <v>12</v>
      </c>
      <c r="C16" s="1" t="s">
        <v>8</v>
      </c>
      <c r="D16" s="1"/>
      <c r="E16" s="1"/>
      <c r="F16" s="1"/>
      <c r="G16" s="1"/>
    </row>
    <row r="17" spans="1:7" ht="24" customHeight="1">
      <c r="A17" s="1">
        <v>27</v>
      </c>
      <c r="B17" s="1" t="s">
        <v>13</v>
      </c>
      <c r="C17" s="1" t="s">
        <v>8</v>
      </c>
      <c r="D17" s="1"/>
      <c r="E17" s="1"/>
      <c r="F17" s="1"/>
      <c r="G17" s="1"/>
    </row>
    <row r="18" spans="1:7" ht="24" customHeight="1">
      <c r="A18" s="1">
        <v>28</v>
      </c>
      <c r="B18" s="1" t="s">
        <v>38</v>
      </c>
      <c r="C18" s="1" t="s">
        <v>8</v>
      </c>
      <c r="D18" s="1"/>
      <c r="E18" s="1"/>
      <c r="F18" s="1"/>
      <c r="G18" s="1"/>
    </row>
    <row r="19" spans="1:7" ht="24" customHeight="1">
      <c r="A19" s="1"/>
      <c r="B19" s="1"/>
      <c r="C19" s="1"/>
      <c r="D19" s="1"/>
      <c r="E19" s="1"/>
      <c r="F19" s="1"/>
      <c r="G19" s="1"/>
    </row>
    <row r="20" spans="1:7" ht="24" customHeight="1">
      <c r="A20" s="1">
        <v>31</v>
      </c>
      <c r="B20" s="1" t="s">
        <v>7</v>
      </c>
      <c r="C20" s="1" t="s">
        <v>47</v>
      </c>
      <c r="D20" s="1"/>
      <c r="E20" s="1"/>
      <c r="F20" s="1"/>
      <c r="G20" s="1"/>
    </row>
    <row r="21" spans="1:7" ht="24" customHeight="1">
      <c r="A21" s="1">
        <v>32</v>
      </c>
      <c r="B21" s="1" t="s">
        <v>48</v>
      </c>
      <c r="C21" s="1" t="s">
        <v>49</v>
      </c>
      <c r="D21" s="1"/>
      <c r="E21" s="1"/>
      <c r="F21" s="1"/>
      <c r="G21" s="1"/>
    </row>
    <row r="22" spans="1:7" ht="24" customHeight="1">
      <c r="A22" s="1">
        <v>33</v>
      </c>
      <c r="B22" s="1" t="s">
        <v>54</v>
      </c>
      <c r="C22" s="1" t="s">
        <v>49</v>
      </c>
      <c r="D22" s="1"/>
      <c r="E22" s="1"/>
      <c r="F22" s="1"/>
      <c r="G22" s="1"/>
    </row>
    <row r="23" spans="1:7" ht="24" customHeight="1">
      <c r="A23" s="1">
        <v>34</v>
      </c>
      <c r="B23" s="1" t="s">
        <v>17</v>
      </c>
      <c r="C23" s="1" t="s">
        <v>49</v>
      </c>
      <c r="D23" s="1"/>
      <c r="E23" s="1"/>
      <c r="F23" s="1"/>
      <c r="G23" s="1"/>
    </row>
    <row r="24" spans="1:7" ht="24" customHeight="1">
      <c r="A24" s="1">
        <v>35</v>
      </c>
      <c r="B24" s="1" t="s">
        <v>55</v>
      </c>
      <c r="C24" s="1" t="s">
        <v>49</v>
      </c>
      <c r="D24" s="1"/>
      <c r="E24" s="1"/>
      <c r="F24" s="1"/>
      <c r="G24" s="1"/>
    </row>
    <row r="25" spans="1:7" ht="24" customHeight="1">
      <c r="A25" s="1">
        <v>36</v>
      </c>
      <c r="B25" s="1" t="s">
        <v>56</v>
      </c>
      <c r="C25" s="1" t="s">
        <v>51</v>
      </c>
      <c r="D25" s="1"/>
      <c r="E25" s="1"/>
      <c r="F25" s="1"/>
      <c r="G25" s="1"/>
    </row>
    <row r="26" spans="1:7" ht="24" customHeight="1">
      <c r="A26" s="1"/>
      <c r="B26" s="1"/>
      <c r="C26" s="1"/>
      <c r="D26" s="1"/>
      <c r="E26" s="1"/>
      <c r="F26" s="1"/>
      <c r="G26" s="1"/>
    </row>
    <row r="27" spans="1:7" ht="24" customHeight="1">
      <c r="A27" s="1">
        <v>41</v>
      </c>
      <c r="B27" s="1" t="s">
        <v>52</v>
      </c>
      <c r="C27" s="1" t="s">
        <v>53</v>
      </c>
      <c r="D27" s="1"/>
      <c r="E27" s="1"/>
      <c r="F27" s="1"/>
      <c r="G27" s="1"/>
    </row>
    <row r="28" spans="1:7" ht="24" customHeight="1">
      <c r="A28" s="1">
        <v>42</v>
      </c>
      <c r="B28" s="1" t="s">
        <v>68</v>
      </c>
      <c r="C28" s="1" t="s">
        <v>53</v>
      </c>
      <c r="D28" s="1"/>
      <c r="E28" s="1"/>
      <c r="F28" s="1"/>
      <c r="G28" s="1"/>
    </row>
    <row r="29" spans="1:7" ht="24" customHeight="1">
      <c r="A29" s="1">
        <v>43</v>
      </c>
      <c r="B29" s="1" t="s">
        <v>11</v>
      </c>
      <c r="C29" s="1" t="s">
        <v>53</v>
      </c>
      <c r="D29" s="1"/>
      <c r="E29" s="1"/>
      <c r="F29" s="1"/>
      <c r="G29" s="1"/>
    </row>
    <row r="30" spans="1:7" ht="24" customHeight="1">
      <c r="A30" s="1">
        <v>44</v>
      </c>
      <c r="B30" s="1" t="s">
        <v>16</v>
      </c>
      <c r="C30" s="1" t="s">
        <v>53</v>
      </c>
      <c r="D30" s="1"/>
      <c r="E30" s="1"/>
      <c r="F30" s="1"/>
      <c r="G30" s="1"/>
    </row>
    <row r="31" spans="1:7" ht="24" customHeight="1">
      <c r="A31" s="1">
        <v>45</v>
      </c>
      <c r="B31" s="1" t="s">
        <v>50</v>
      </c>
      <c r="C31" s="1" t="s">
        <v>57</v>
      </c>
      <c r="D31" s="1"/>
      <c r="E31" s="1"/>
      <c r="F31" s="1"/>
      <c r="G31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75" zoomScaleNormal="75" zoomScaleSheetLayoutView="75" workbookViewId="0" topLeftCell="A1">
      <selection activeCell="A1" sqref="A1:V1"/>
    </sheetView>
  </sheetViews>
  <sheetFormatPr defaultColWidth="9.00390625" defaultRowHeight="13.5"/>
  <cols>
    <col min="1" max="1" width="4.125" style="29" bestFit="1" customWidth="1"/>
    <col min="2" max="2" width="12.75390625" style="29" customWidth="1"/>
    <col min="3" max="3" width="7.375" style="29" customWidth="1"/>
    <col min="4" max="4" width="5.625" style="29" hidden="1" customWidth="1"/>
    <col min="5" max="5" width="14.875" style="33" customWidth="1"/>
    <col min="6" max="6" width="3.50390625" style="32" customWidth="1"/>
    <col min="7" max="7" width="5.625" style="29" hidden="1" customWidth="1"/>
    <col min="8" max="8" width="14.875" style="33" customWidth="1"/>
    <col min="9" max="9" width="4.00390625" style="29" hidden="1" customWidth="1"/>
    <col min="10" max="10" width="14.75390625" style="29" customWidth="1"/>
    <col min="11" max="11" width="4.00390625" style="29" hidden="1" customWidth="1"/>
    <col min="12" max="12" width="12.375" style="29" hidden="1" customWidth="1"/>
    <col min="13" max="13" width="7.375" style="29" customWidth="1"/>
    <col min="14" max="14" width="5.625" style="29" hidden="1" customWidth="1"/>
    <col min="15" max="15" width="14.875" style="33" customWidth="1"/>
    <col min="16" max="16" width="3.50390625" style="32" customWidth="1"/>
    <col min="17" max="17" width="4.00390625" style="29" hidden="1" customWidth="1"/>
    <col min="18" max="18" width="14.875" style="33" customWidth="1"/>
    <col min="19" max="19" width="4.00390625" style="29" hidden="1" customWidth="1"/>
    <col min="20" max="20" width="14.875" style="29" customWidth="1"/>
    <col min="21" max="21" width="4.00390625" style="29" hidden="1" customWidth="1"/>
    <col min="22" max="22" width="0.2421875" style="29" customWidth="1"/>
    <col min="23" max="16384" width="9.00390625" style="29" customWidth="1"/>
  </cols>
  <sheetData>
    <row r="1" spans="1:22" s="3" customFormat="1" ht="32.25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3" customFormat="1" ht="19.5" customHeight="1">
      <c r="A2" s="4"/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5"/>
      <c r="S2" s="4"/>
      <c r="T2" s="4"/>
      <c r="U2" s="4"/>
      <c r="V2" s="4"/>
    </row>
    <row r="3" spans="1:18" s="3" customFormat="1" ht="19.5" customHeight="1" thickBot="1">
      <c r="A3" s="66">
        <v>39278</v>
      </c>
      <c r="B3" s="66"/>
      <c r="C3" s="66"/>
      <c r="D3" s="66"/>
      <c r="E3" s="66"/>
      <c r="F3" s="4"/>
      <c r="H3" s="67" t="s">
        <v>58</v>
      </c>
      <c r="I3" s="67"/>
      <c r="J3" s="67"/>
      <c r="K3" s="67"/>
      <c r="L3" s="67"/>
      <c r="O3" s="6"/>
      <c r="P3" s="4"/>
      <c r="R3" s="6"/>
    </row>
    <row r="4" spans="1:22" s="3" customFormat="1" ht="19.5" customHeight="1">
      <c r="A4" s="7" t="s">
        <v>19</v>
      </c>
      <c r="B4" s="8" t="s">
        <v>20</v>
      </c>
      <c r="C4" s="7" t="s">
        <v>21</v>
      </c>
      <c r="D4" s="9"/>
      <c r="E4" s="63" t="s">
        <v>36</v>
      </c>
      <c r="F4" s="64"/>
      <c r="G4" s="64"/>
      <c r="H4" s="65"/>
      <c r="I4" s="9"/>
      <c r="J4" s="9"/>
      <c r="K4" s="9"/>
      <c r="L4" s="8"/>
      <c r="M4" s="7" t="s">
        <v>21</v>
      </c>
      <c r="N4" s="9"/>
      <c r="O4" s="63" t="s">
        <v>37</v>
      </c>
      <c r="P4" s="64"/>
      <c r="Q4" s="64"/>
      <c r="R4" s="65"/>
      <c r="S4" s="9"/>
      <c r="T4" s="9"/>
      <c r="U4" s="9"/>
      <c r="V4" s="8"/>
    </row>
    <row r="5" spans="1:22" s="3" customFormat="1" ht="19.5" customHeight="1">
      <c r="A5" s="10">
        <v>1</v>
      </c>
      <c r="B5" s="11" t="s">
        <v>22</v>
      </c>
      <c r="C5" s="12" t="str">
        <f>IF(D5="","",VLOOKUP(D5,'順位表'!$A$1:$C$39,3,FALSE))</f>
        <v>３部-A</v>
      </c>
      <c r="D5" s="13">
        <v>31</v>
      </c>
      <c r="E5" s="14" t="str">
        <f>IF(D5="","",VLOOKUP(D5,'順位表'!$A$1:$C$39,2,FALSE))</f>
        <v>金ヶ崎クラブ</v>
      </c>
      <c r="F5" s="15" t="s">
        <v>18</v>
      </c>
      <c r="G5" s="13">
        <v>36</v>
      </c>
      <c r="H5" s="14" t="str">
        <f>IF(G5="","",VLOOKUP(G5,'順位表'!$A$1:$C$39,2,FALSE))</f>
        <v>山王クラブ</v>
      </c>
      <c r="I5" s="13">
        <v>14</v>
      </c>
      <c r="J5" s="16"/>
      <c r="K5" s="13"/>
      <c r="L5" s="17"/>
      <c r="M5" s="12" t="str">
        <f>IF(N5="","",VLOOKUP(N5,'順位表'!$A$1:$C$39,3,FALSE))</f>
        <v>３部-B</v>
      </c>
      <c r="N5" s="13">
        <v>41</v>
      </c>
      <c r="O5" s="14" t="str">
        <f>IF(N5="","",VLOOKUP(N5,'順位表'!$A$1:$C$39,2,FALSE))</f>
        <v>岩手医大OB</v>
      </c>
      <c r="P5" s="15" t="s">
        <v>18</v>
      </c>
      <c r="Q5" s="13">
        <v>45</v>
      </c>
      <c r="R5" s="14" t="str">
        <f>IF(Q5="","",VLOOKUP(Q5,'順位表'!$A$1:$C$39,2,FALSE))</f>
        <v>ガンバ花クラ</v>
      </c>
      <c r="S5" s="13">
        <v>15</v>
      </c>
      <c r="T5" s="16"/>
      <c r="U5" s="13"/>
      <c r="V5" s="17"/>
    </row>
    <row r="6" spans="1:22" s="3" customFormat="1" ht="19.5" customHeight="1">
      <c r="A6" s="10">
        <v>2</v>
      </c>
      <c r="B6" s="11" t="s">
        <v>23</v>
      </c>
      <c r="C6" s="12" t="str">
        <f>IF(D6="","",VLOOKUP(D6,'順位表'!$A$1:$C$39,3,FALSE))</f>
        <v>１部</v>
      </c>
      <c r="D6" s="13">
        <v>14</v>
      </c>
      <c r="E6" s="14" t="str">
        <f>IF(D6="","",VLOOKUP(D6,'順位表'!$A$1:$C$39,2,FALSE))</f>
        <v>志高クラブ</v>
      </c>
      <c r="F6" s="15" t="s">
        <v>18</v>
      </c>
      <c r="G6" s="13">
        <v>15</v>
      </c>
      <c r="H6" s="14" t="str">
        <f>IF(G6="","",VLOOKUP(G6,'順位表'!$A$1:$C$39,2,FALSE))</f>
        <v>岩手大学</v>
      </c>
      <c r="I6" s="13"/>
      <c r="J6" s="16"/>
      <c r="K6" s="13"/>
      <c r="L6" s="17"/>
      <c r="M6" s="12" t="str">
        <f>IF(N6="","",VLOOKUP(N6,'順位表'!$A$1:$C$39,3,FALSE))</f>
        <v>２部</v>
      </c>
      <c r="N6" s="13">
        <f aca="true" t="shared" si="0" ref="N6:N12">D6+10</f>
        <v>24</v>
      </c>
      <c r="O6" s="14" t="str">
        <f>IF(N6="","",VLOOKUP(N6,'順位表'!$A$1:$C$39,2,FALSE))</f>
        <v>鵬クラブ</v>
      </c>
      <c r="P6" s="15" t="s">
        <v>18</v>
      </c>
      <c r="Q6" s="13">
        <f aca="true" t="shared" si="1" ref="Q6:Q12">G6+10</f>
        <v>25</v>
      </c>
      <c r="R6" s="14" t="str">
        <f>IF(Q6="","",VLOOKUP(Q6,'順位表'!$A$1:$C$39,2,FALSE))</f>
        <v>盛岡ＦＵＷＡＫＵ</v>
      </c>
      <c r="S6" s="13">
        <v>13</v>
      </c>
      <c r="T6" s="16"/>
      <c r="U6" s="13"/>
      <c r="V6" s="17"/>
    </row>
    <row r="7" spans="1:22" s="3" customFormat="1" ht="19.5" customHeight="1">
      <c r="A7" s="10">
        <v>3</v>
      </c>
      <c r="B7" s="11" t="s">
        <v>24</v>
      </c>
      <c r="C7" s="12" t="str">
        <f>IF(D7="","",VLOOKUP(D7,'順位表'!$A$1:$C$39,3,FALSE))</f>
        <v>１部</v>
      </c>
      <c r="D7" s="13">
        <v>13</v>
      </c>
      <c r="E7" s="14" t="str">
        <f>IF(D7="","",VLOOKUP(D7,'順位表'!$A$1:$C$39,2,FALSE))</f>
        <v>不来方クラブ</v>
      </c>
      <c r="F7" s="15" t="s">
        <v>18</v>
      </c>
      <c r="G7" s="13">
        <v>16</v>
      </c>
      <c r="H7" s="14" t="str">
        <f>IF(G7="","",VLOOKUP(G7,'順位表'!$A$1:$C$39,2,FALSE))</f>
        <v>リトルハンド</v>
      </c>
      <c r="I7" s="13"/>
      <c r="J7" s="16"/>
      <c r="K7" s="13"/>
      <c r="L7" s="17"/>
      <c r="M7" s="12" t="str">
        <f>IF(N7="","",VLOOKUP(N7,'順位表'!$A$1:$C$39,3,FALSE))</f>
        <v>２部</v>
      </c>
      <c r="N7" s="13">
        <f t="shared" si="0"/>
        <v>23</v>
      </c>
      <c r="O7" s="14" t="str">
        <f>IF(N7="","",VLOOKUP(N7,'順位表'!$A$1:$C$39,2,FALSE))</f>
        <v>花巻送球会</v>
      </c>
      <c r="P7" s="15" t="s">
        <v>18</v>
      </c>
      <c r="Q7" s="13">
        <f t="shared" si="1"/>
        <v>26</v>
      </c>
      <c r="R7" s="14" t="str">
        <f>IF(Q7="","",VLOOKUP(Q7,'順位表'!$A$1:$C$39,2,FALSE))</f>
        <v>岩手フェザント</v>
      </c>
      <c r="S7" s="13">
        <v>12</v>
      </c>
      <c r="T7" s="16"/>
      <c r="U7" s="13"/>
      <c r="V7" s="17"/>
    </row>
    <row r="8" spans="1:22" s="3" customFormat="1" ht="19.5" customHeight="1">
      <c r="A8" s="10">
        <v>4</v>
      </c>
      <c r="B8" s="11" t="s">
        <v>25</v>
      </c>
      <c r="C8" s="12" t="str">
        <f>IF(D8="","",VLOOKUP(D8,'順位表'!$A$1:$C$39,3,FALSE))</f>
        <v>１部</v>
      </c>
      <c r="D8" s="13">
        <v>12</v>
      </c>
      <c r="E8" s="14" t="str">
        <f>IF(D8="","",VLOOKUP(D8,'順位表'!$A$1:$C$39,2,FALSE))</f>
        <v>岩手教員クラブ</v>
      </c>
      <c r="F8" s="15" t="s">
        <v>18</v>
      </c>
      <c r="G8" s="13">
        <v>17</v>
      </c>
      <c r="H8" s="14" t="str">
        <f>IF(G8="","",VLOOKUP(G8,'順位表'!$A$1:$C$39,2,FALSE))</f>
        <v>盛岡商友会</v>
      </c>
      <c r="I8" s="13"/>
      <c r="J8" s="16"/>
      <c r="K8" s="13"/>
      <c r="L8" s="17"/>
      <c r="M8" s="12" t="str">
        <f>IF(N8="","",VLOOKUP(N8,'順位表'!$A$1:$C$39,3,FALSE))</f>
        <v>２部</v>
      </c>
      <c r="N8" s="13">
        <f t="shared" si="0"/>
        <v>22</v>
      </c>
      <c r="O8" s="14" t="str">
        <f>IF(N8="","",VLOOKUP(N8,'順位表'!$A$1:$C$39,2,FALSE))</f>
        <v>盛岡大学</v>
      </c>
      <c r="P8" s="15" t="s">
        <v>18</v>
      </c>
      <c r="Q8" s="13">
        <f t="shared" si="1"/>
        <v>27</v>
      </c>
      <c r="R8" s="14" t="str">
        <f>IF(Q8="","",VLOOKUP(Q8,'順位表'!$A$1:$C$39,2,FALSE))</f>
        <v>岩手医大</v>
      </c>
      <c r="S8" s="13">
        <v>16</v>
      </c>
      <c r="T8" s="16"/>
      <c r="U8" s="13"/>
      <c r="V8" s="17"/>
    </row>
    <row r="9" spans="1:22" s="3" customFormat="1" ht="19.5" customHeight="1">
      <c r="A9" s="10">
        <v>5</v>
      </c>
      <c r="B9" s="11" t="s">
        <v>26</v>
      </c>
      <c r="C9" s="12" t="str">
        <f>IF(D9="","",VLOOKUP(D9,'順位表'!$A$1:$C$39,3,FALSE))</f>
        <v>３部-A</v>
      </c>
      <c r="D9" s="13">
        <v>32</v>
      </c>
      <c r="E9" s="14" t="s">
        <v>83</v>
      </c>
      <c r="F9" s="15" t="s">
        <v>18</v>
      </c>
      <c r="G9" s="13">
        <v>35</v>
      </c>
      <c r="H9" s="14" t="str">
        <f>IF(G9="","",VLOOKUP(G9,'順位表'!$A$1:$C$39,2,FALSE))</f>
        <v>いわいクラブ</v>
      </c>
      <c r="I9" s="13">
        <v>12</v>
      </c>
      <c r="J9" s="16"/>
      <c r="K9" s="13"/>
      <c r="L9" s="17"/>
      <c r="M9" s="12" t="str">
        <f>IF(N9="","",VLOOKUP(N9,'順位表'!$A$1:$C$39,3,FALSE))</f>
        <v>３部-B</v>
      </c>
      <c r="N9" s="13">
        <v>42</v>
      </c>
      <c r="O9" s="14" t="str">
        <f>IF(N9="","",VLOOKUP(N9,'順位表'!$A$1:$C$39,2,FALSE))</f>
        <v>水高クラブ</v>
      </c>
      <c r="P9" s="15" t="s">
        <v>18</v>
      </c>
      <c r="Q9" s="13">
        <v>44</v>
      </c>
      <c r="R9" s="14" t="str">
        <f>IF(Q9="","",VLOOKUP(Q9,'順位表'!$A$1:$C$39,2,FALSE))</f>
        <v>一関高専</v>
      </c>
      <c r="S9" s="13">
        <v>18</v>
      </c>
      <c r="T9" s="16"/>
      <c r="U9" s="13"/>
      <c r="V9" s="17"/>
    </row>
    <row r="10" spans="1:22" s="3" customFormat="1" ht="19.5" customHeight="1">
      <c r="A10" s="10">
        <v>6</v>
      </c>
      <c r="B10" s="11" t="s">
        <v>27</v>
      </c>
      <c r="C10" s="12" t="str">
        <f>IF(D10="","",VLOOKUP(D10,'順位表'!$A$1:$C$39,3,FALSE))</f>
        <v>１部</v>
      </c>
      <c r="D10" s="13">
        <v>11</v>
      </c>
      <c r="E10" s="14" t="str">
        <f>IF(D10="","",VLOOKUP(D10,'順位表'!$A$1:$C$39,2,FALSE))</f>
        <v>富士大学</v>
      </c>
      <c r="F10" s="15" t="s">
        <v>18</v>
      </c>
      <c r="G10" s="13">
        <v>18</v>
      </c>
      <c r="H10" s="14" t="str">
        <f>IF(G10="","",VLOOKUP(G10,'順位表'!$A$1:$C$39,2,FALSE))</f>
        <v>白堊クラブ</v>
      </c>
      <c r="I10" s="13"/>
      <c r="J10" s="16"/>
      <c r="K10" s="13"/>
      <c r="L10" s="17"/>
      <c r="M10" s="12" t="str">
        <f>IF(N10="","",VLOOKUP(N10,'順位表'!$A$1:$C$39,3,FALSE))</f>
        <v>２部</v>
      </c>
      <c r="N10" s="13">
        <f t="shared" si="0"/>
        <v>21</v>
      </c>
      <c r="O10" s="14" t="str">
        <f>IF(N10="","",VLOOKUP(N10,'順位表'!$A$1:$C$39,2,FALSE))</f>
        <v>花巻クラブ</v>
      </c>
      <c r="P10" s="15" t="s">
        <v>18</v>
      </c>
      <c r="Q10" s="13">
        <f t="shared" si="1"/>
        <v>28</v>
      </c>
      <c r="R10" s="14" t="str">
        <f>IF(Q10="","",VLOOKUP(Q10,'順位表'!$A$1:$C$39,2,FALSE))</f>
        <v>関工送球会</v>
      </c>
      <c r="S10" s="13">
        <v>14</v>
      </c>
      <c r="T10" s="16"/>
      <c r="U10" s="13"/>
      <c r="V10" s="17"/>
    </row>
    <row r="11" spans="1:22" s="3" customFormat="1" ht="19.5" customHeight="1">
      <c r="A11" s="10">
        <v>7</v>
      </c>
      <c r="B11" s="11" t="s">
        <v>28</v>
      </c>
      <c r="C11" s="12" t="str">
        <f>IF(D11="","",VLOOKUP(D11,'順位表'!$A$1:$C$39,3,FALSE))</f>
        <v>１部</v>
      </c>
      <c r="D11" s="13">
        <v>14</v>
      </c>
      <c r="E11" s="14" t="str">
        <f>IF(D11="","",VLOOKUP(D11,'順位表'!$A$1:$C$39,2,FALSE))</f>
        <v>志高クラブ</v>
      </c>
      <c r="F11" s="15" t="s">
        <v>18</v>
      </c>
      <c r="G11" s="13">
        <v>16</v>
      </c>
      <c r="H11" s="14" t="str">
        <f>IF(G11="","",VLOOKUP(G11,'順位表'!$A$1:$C$39,2,FALSE))</f>
        <v>リトルハンド</v>
      </c>
      <c r="I11" s="13"/>
      <c r="J11" s="16"/>
      <c r="K11" s="13"/>
      <c r="L11" s="17"/>
      <c r="M11" s="12" t="str">
        <f>IF(N11="","",VLOOKUP(N11,'順位表'!$A$1:$C$39,3,FALSE))</f>
        <v>２部</v>
      </c>
      <c r="N11" s="13">
        <f t="shared" si="0"/>
        <v>24</v>
      </c>
      <c r="O11" s="14" t="str">
        <f>IF(N11="","",VLOOKUP(N11,'順位表'!$A$1:$C$39,2,FALSE))</f>
        <v>鵬クラブ</v>
      </c>
      <c r="P11" s="15" t="s">
        <v>18</v>
      </c>
      <c r="Q11" s="13">
        <f t="shared" si="1"/>
        <v>26</v>
      </c>
      <c r="R11" s="14" t="str">
        <f>IF(Q11="","",VLOOKUP(Q11,'順位表'!$A$1:$C$39,2,FALSE))</f>
        <v>岩手フェザント</v>
      </c>
      <c r="S11" s="13">
        <v>11</v>
      </c>
      <c r="T11" s="16"/>
      <c r="U11" s="13"/>
      <c r="V11" s="17"/>
    </row>
    <row r="12" spans="1:22" s="3" customFormat="1" ht="19.5" customHeight="1">
      <c r="A12" s="10">
        <v>8</v>
      </c>
      <c r="B12" s="11" t="s">
        <v>29</v>
      </c>
      <c r="C12" s="12" t="str">
        <f>IF(D12="","",VLOOKUP(D12,'順位表'!$A$1:$C$39,3,FALSE))</f>
        <v>１部</v>
      </c>
      <c r="D12" s="13">
        <v>13</v>
      </c>
      <c r="E12" s="14" t="str">
        <f>IF(D12="","",VLOOKUP(D12,'順位表'!$A$1:$C$39,2,FALSE))</f>
        <v>不来方クラブ</v>
      </c>
      <c r="F12" s="15" t="s">
        <v>18</v>
      </c>
      <c r="G12" s="13">
        <v>17</v>
      </c>
      <c r="H12" s="14" t="str">
        <f>IF(G12="","",VLOOKUP(G12,'順位表'!$A$1:$C$39,2,FALSE))</f>
        <v>盛岡商友会</v>
      </c>
      <c r="I12" s="13"/>
      <c r="J12" s="16"/>
      <c r="K12" s="13"/>
      <c r="L12" s="17"/>
      <c r="M12" s="12" t="str">
        <f>IF(N12="","",VLOOKUP(N12,'順位表'!$A$1:$C$39,3,FALSE))</f>
        <v>２部</v>
      </c>
      <c r="N12" s="13">
        <f t="shared" si="0"/>
        <v>23</v>
      </c>
      <c r="O12" s="14" t="str">
        <f>IF(N12="","",VLOOKUP(N12,'順位表'!$A$1:$C$39,2,FALSE))</f>
        <v>花巻送球会</v>
      </c>
      <c r="P12" s="15" t="s">
        <v>18</v>
      </c>
      <c r="Q12" s="13">
        <f t="shared" si="1"/>
        <v>27</v>
      </c>
      <c r="R12" s="14" t="str">
        <f>IF(Q12="","",VLOOKUP(Q12,'順位表'!$A$1:$C$39,2,FALSE))</f>
        <v>岩手医大</v>
      </c>
      <c r="S12" s="13">
        <v>16</v>
      </c>
      <c r="T12" s="16"/>
      <c r="U12" s="13"/>
      <c r="V12" s="17"/>
    </row>
    <row r="13" spans="1:22" s="3" customFormat="1" ht="19.5" customHeight="1" thickBot="1">
      <c r="A13" s="18">
        <v>9</v>
      </c>
      <c r="B13" s="19" t="s">
        <v>65</v>
      </c>
      <c r="C13" s="20" t="str">
        <f>IF(D13="","",VLOOKUP(D13,'順位表'!$A$1:$C$39,3,FALSE))</f>
        <v>３部-A</v>
      </c>
      <c r="D13" s="21">
        <v>33</v>
      </c>
      <c r="E13" s="22" t="str">
        <f>IF(D13="","",VLOOKUP(D13,'順位表'!$A$1:$C$39,2,FALSE))</f>
        <v>太田クラブ</v>
      </c>
      <c r="F13" s="23" t="s">
        <v>18</v>
      </c>
      <c r="G13" s="21">
        <v>34</v>
      </c>
      <c r="H13" s="22" t="str">
        <f>IF(G13="","",VLOOKUP(G13,'順位表'!$A$1:$C$39,2,FALSE))</f>
        <v>関専送球会</v>
      </c>
      <c r="I13" s="21">
        <v>13</v>
      </c>
      <c r="J13" s="24"/>
      <c r="K13" s="21"/>
      <c r="L13" s="25"/>
      <c r="M13" s="20" t="str">
        <f>IF(N13="","",VLOOKUP(N13,'順位表'!$A$1:$C$39,3,FALSE))</f>
        <v>３部-A</v>
      </c>
      <c r="N13" s="21">
        <v>31</v>
      </c>
      <c r="O13" s="22" t="s">
        <v>48</v>
      </c>
      <c r="P13" s="23" t="s">
        <v>18</v>
      </c>
      <c r="Q13" s="21">
        <v>35</v>
      </c>
      <c r="R13" s="22" t="str">
        <f>IF(Q13="","",VLOOKUP(Q13,'順位表'!$A$1:$C$39,2,FALSE))</f>
        <v>いわいクラブ</v>
      </c>
      <c r="S13" s="21">
        <v>17</v>
      </c>
      <c r="T13" s="24"/>
      <c r="U13" s="21"/>
      <c r="V13" s="25"/>
    </row>
    <row r="14" spans="5:18" s="3" customFormat="1" ht="19.5" customHeight="1">
      <c r="E14" s="6"/>
      <c r="F14" s="4"/>
      <c r="H14" s="6"/>
      <c r="O14" s="6"/>
      <c r="P14" s="4"/>
      <c r="R14" s="6"/>
    </row>
    <row r="15" spans="1:18" s="3" customFormat="1" ht="19.5" customHeight="1" thickBot="1">
      <c r="A15" s="69">
        <v>39313</v>
      </c>
      <c r="B15" s="69"/>
      <c r="C15" s="69"/>
      <c r="D15" s="69"/>
      <c r="E15" s="69"/>
      <c r="F15" s="4"/>
      <c r="H15" s="67" t="s">
        <v>58</v>
      </c>
      <c r="I15" s="67"/>
      <c r="J15" s="67"/>
      <c r="K15" s="67"/>
      <c r="L15" s="67"/>
      <c r="O15" s="6"/>
      <c r="P15" s="4"/>
      <c r="R15" s="6"/>
    </row>
    <row r="16" spans="1:22" s="3" customFormat="1" ht="19.5" customHeight="1">
      <c r="A16" s="7" t="s">
        <v>19</v>
      </c>
      <c r="B16" s="8" t="s">
        <v>20</v>
      </c>
      <c r="C16" s="7" t="s">
        <v>21</v>
      </c>
      <c r="D16" s="9"/>
      <c r="E16" s="63" t="s">
        <v>36</v>
      </c>
      <c r="F16" s="64"/>
      <c r="G16" s="64"/>
      <c r="H16" s="65"/>
      <c r="I16" s="9"/>
      <c r="J16" s="9"/>
      <c r="K16" s="9"/>
      <c r="L16" s="8"/>
      <c r="M16" s="7" t="s">
        <v>21</v>
      </c>
      <c r="N16" s="9"/>
      <c r="O16" s="63" t="s">
        <v>37</v>
      </c>
      <c r="P16" s="64"/>
      <c r="Q16" s="64"/>
      <c r="R16" s="65"/>
      <c r="S16" s="9"/>
      <c r="T16" s="9"/>
      <c r="U16" s="9"/>
      <c r="V16" s="8"/>
    </row>
    <row r="17" spans="1:22" s="3" customFormat="1" ht="19.5" customHeight="1">
      <c r="A17" s="10">
        <v>1</v>
      </c>
      <c r="B17" s="11" t="s">
        <v>22</v>
      </c>
      <c r="C17" s="12" t="str">
        <f>IF(D17="","",VLOOKUP(D17,'順位表'!$A$1:$C$39,3,FALSE))</f>
        <v>３部-A</v>
      </c>
      <c r="D17" s="13">
        <v>32</v>
      </c>
      <c r="E17" s="14" t="str">
        <f>IF(D17="","",VLOOKUP(D17,'順位表'!$A$1:$C$39,2,FALSE))</f>
        <v>盛龍クラブ</v>
      </c>
      <c r="F17" s="15" t="s">
        <v>18</v>
      </c>
      <c r="G17" s="13">
        <v>34</v>
      </c>
      <c r="H17" s="14" t="str">
        <f>IF(G17="","",VLOOKUP(G17,'順位表'!$A$1:$C$39,2,FALSE))</f>
        <v>関専送球会</v>
      </c>
      <c r="I17" s="13">
        <v>12</v>
      </c>
      <c r="J17" s="16"/>
      <c r="K17" s="13"/>
      <c r="L17" s="17"/>
      <c r="M17" s="12" t="str">
        <f>IF(N17="","",VLOOKUP(N17,'順位表'!$A$1:$C$39,3,FALSE))</f>
        <v>３部-B</v>
      </c>
      <c r="N17" s="13">
        <v>41</v>
      </c>
      <c r="O17" s="14" t="s">
        <v>69</v>
      </c>
      <c r="P17" s="15" t="s">
        <v>18</v>
      </c>
      <c r="Q17" s="13">
        <v>45</v>
      </c>
      <c r="R17" s="14" t="s">
        <v>88</v>
      </c>
      <c r="S17" s="13">
        <v>18</v>
      </c>
      <c r="T17" s="16"/>
      <c r="U17" s="13"/>
      <c r="V17" s="17"/>
    </row>
    <row r="18" spans="1:22" s="3" customFormat="1" ht="19.5" customHeight="1">
      <c r="A18" s="10">
        <v>2</v>
      </c>
      <c r="B18" s="11" t="s">
        <v>23</v>
      </c>
      <c r="C18" s="12" t="str">
        <f>IF(D18="","",VLOOKUP(D18,'順位表'!$A$1:$C$39,3,FALSE))</f>
        <v>１部</v>
      </c>
      <c r="D18" s="13">
        <v>12</v>
      </c>
      <c r="E18" s="14" t="str">
        <f>IF(D18="","",VLOOKUP(D18,'順位表'!$A$1:$C$39,2,FALSE))</f>
        <v>岩手教員クラブ</v>
      </c>
      <c r="F18" s="15" t="s">
        <v>18</v>
      </c>
      <c r="G18" s="13">
        <v>18</v>
      </c>
      <c r="H18" s="14" t="str">
        <f>IF(G18="","",VLOOKUP(G18,'順位表'!$A$1:$C$39,2,FALSE))</f>
        <v>白堊クラブ</v>
      </c>
      <c r="I18" s="13"/>
      <c r="J18" s="16"/>
      <c r="K18" s="13"/>
      <c r="L18" s="17"/>
      <c r="M18" s="12" t="str">
        <f>IF(N18="","",VLOOKUP(N18,'順位表'!$A$1:$C$39,3,FALSE))</f>
        <v>２部</v>
      </c>
      <c r="N18" s="13">
        <f aca="true" t="shared" si="2" ref="N18:N24">D18+10</f>
        <v>22</v>
      </c>
      <c r="O18" s="34" t="str">
        <f>IF(N18="","",VLOOKUP(N18,'順位表'!$A$1:$C$39,2,FALSE))</f>
        <v>盛岡大学</v>
      </c>
      <c r="P18" s="15" t="s">
        <v>18</v>
      </c>
      <c r="Q18" s="13">
        <f aca="true" t="shared" si="3" ref="Q18:Q24">G18+10</f>
        <v>28</v>
      </c>
      <c r="R18" s="14" t="str">
        <f>IF(Q18="","",VLOOKUP(Q18,'順位表'!$A$1:$C$39,2,FALSE))</f>
        <v>関工送球会</v>
      </c>
      <c r="S18" s="13">
        <v>13</v>
      </c>
      <c r="T18" s="16"/>
      <c r="U18" s="13"/>
      <c r="V18" s="17"/>
    </row>
    <row r="19" spans="1:22" s="3" customFormat="1" ht="19.5" customHeight="1">
      <c r="A19" s="10">
        <v>3</v>
      </c>
      <c r="B19" s="11" t="s">
        <v>24</v>
      </c>
      <c r="C19" s="12" t="str">
        <f>IF(D19="","",VLOOKUP(D19,'順位表'!$A$1:$C$39,3,FALSE))</f>
        <v>１部</v>
      </c>
      <c r="D19" s="13">
        <v>13</v>
      </c>
      <c r="E19" s="14" t="str">
        <f>IF(D19="","",VLOOKUP(D19,'順位表'!$A$1:$C$39,2,FALSE))</f>
        <v>不来方クラブ</v>
      </c>
      <c r="F19" s="15" t="s">
        <v>18</v>
      </c>
      <c r="G19" s="13">
        <v>15</v>
      </c>
      <c r="H19" s="14" t="str">
        <f>IF(G19="","",VLOOKUP(G19,'順位表'!$A$1:$C$39,2,FALSE))</f>
        <v>岩手大学</v>
      </c>
      <c r="I19" s="13"/>
      <c r="J19" s="16"/>
      <c r="K19" s="13"/>
      <c r="L19" s="17"/>
      <c r="M19" s="12" t="str">
        <f>IF(N19="","",VLOOKUP(N19,'順位表'!$A$1:$C$39,3,FALSE))</f>
        <v>２部</v>
      </c>
      <c r="N19" s="13">
        <f t="shared" si="2"/>
        <v>23</v>
      </c>
      <c r="O19" s="14" t="str">
        <f>IF(N19="","",VLOOKUP(N19,'順位表'!$A$1:$C$39,2,FALSE))</f>
        <v>花巻送球会</v>
      </c>
      <c r="P19" s="15" t="s">
        <v>18</v>
      </c>
      <c r="Q19" s="13">
        <f t="shared" si="3"/>
        <v>25</v>
      </c>
      <c r="R19" s="14" t="str">
        <f>IF(Q19="","",VLOOKUP(Q19,'順位表'!$A$1:$C$39,2,FALSE))</f>
        <v>盛岡ＦＵＷＡＫＵ</v>
      </c>
      <c r="S19" s="13">
        <v>12</v>
      </c>
      <c r="T19" s="16"/>
      <c r="U19" s="13"/>
      <c r="V19" s="17"/>
    </row>
    <row r="20" spans="1:22" s="3" customFormat="1" ht="19.5" customHeight="1">
      <c r="A20" s="10">
        <v>4</v>
      </c>
      <c r="B20" s="11" t="s">
        <v>25</v>
      </c>
      <c r="C20" s="12" t="str">
        <f>IF(D20="","",VLOOKUP(D20,'順位表'!$A$1:$C$39,3,FALSE))</f>
        <v>１部</v>
      </c>
      <c r="D20" s="13">
        <v>12</v>
      </c>
      <c r="E20" s="14" t="str">
        <f>IF(D20="","",VLOOKUP(D20,'順位表'!$A$1:$C$39,2,FALSE))</f>
        <v>岩手教員クラブ</v>
      </c>
      <c r="F20" s="15" t="s">
        <v>18</v>
      </c>
      <c r="G20" s="13">
        <v>16</v>
      </c>
      <c r="H20" s="14" t="str">
        <f>IF(G20="","",VLOOKUP(G20,'順位表'!$A$1:$C$39,2,FALSE))</f>
        <v>リトルハンド</v>
      </c>
      <c r="I20" s="13"/>
      <c r="J20" s="16"/>
      <c r="K20" s="13"/>
      <c r="L20" s="17"/>
      <c r="M20" s="12" t="str">
        <f>IF(N20="","",VLOOKUP(N20,'順位表'!$A$1:$C$39,3,FALSE))</f>
        <v>２部</v>
      </c>
      <c r="N20" s="13">
        <f t="shared" si="2"/>
        <v>22</v>
      </c>
      <c r="O20" s="14" t="str">
        <f>IF(N20="","",VLOOKUP(N20,'順位表'!$A$1:$C$39,2,FALSE))</f>
        <v>盛岡大学</v>
      </c>
      <c r="P20" s="15" t="s">
        <v>18</v>
      </c>
      <c r="Q20" s="13">
        <f t="shared" si="3"/>
        <v>26</v>
      </c>
      <c r="R20" s="14" t="str">
        <f>IF(Q20="","",VLOOKUP(Q20,'順位表'!$A$1:$C$39,2,FALSE))</f>
        <v>岩手フェザント</v>
      </c>
      <c r="S20" s="13">
        <v>15</v>
      </c>
      <c r="T20" s="16"/>
      <c r="U20" s="13"/>
      <c r="V20" s="17"/>
    </row>
    <row r="21" spans="1:22" s="3" customFormat="1" ht="19.5" customHeight="1">
      <c r="A21" s="10">
        <v>5</v>
      </c>
      <c r="B21" s="11" t="s">
        <v>26</v>
      </c>
      <c r="C21" s="12" t="str">
        <f>IF(D21="","",VLOOKUP(D21,'順位表'!$A$1:$C$39,3,FALSE))</f>
        <v>３部-A</v>
      </c>
      <c r="D21" s="13">
        <v>33</v>
      </c>
      <c r="E21" s="14" t="s">
        <v>48</v>
      </c>
      <c r="F21" s="15" t="s">
        <v>18</v>
      </c>
      <c r="G21" s="13">
        <v>35</v>
      </c>
      <c r="H21" s="14" t="s">
        <v>84</v>
      </c>
      <c r="I21" s="13">
        <v>11</v>
      </c>
      <c r="J21" s="16"/>
      <c r="K21" s="13"/>
      <c r="L21" s="17"/>
      <c r="M21" s="12" t="str">
        <f>IF(N21="","",VLOOKUP(N21,'順位表'!$A$1:$C$39,3,FALSE))</f>
        <v>３部-B</v>
      </c>
      <c r="N21" s="13">
        <v>42</v>
      </c>
      <c r="O21" s="14" t="str">
        <f>IF(N21="","",VLOOKUP(N21,'順位表'!$A$1:$C$39,2,FALSE))</f>
        <v>水高クラブ</v>
      </c>
      <c r="P21" s="15" t="s">
        <v>18</v>
      </c>
      <c r="Q21" s="13">
        <v>43</v>
      </c>
      <c r="R21" s="14" t="str">
        <f>IF(Q21="","",VLOOKUP(Q21,'順位表'!$A$1:$C$39,2,FALSE))</f>
        <v>盛岡市役所</v>
      </c>
      <c r="S21" s="13">
        <v>16</v>
      </c>
      <c r="T21" s="16"/>
      <c r="U21" s="13"/>
      <c r="V21" s="17"/>
    </row>
    <row r="22" spans="1:22" s="3" customFormat="1" ht="19.5" customHeight="1">
      <c r="A22" s="10">
        <v>6</v>
      </c>
      <c r="B22" s="11" t="s">
        <v>27</v>
      </c>
      <c r="C22" s="12" t="str">
        <f>IF(D22="","",VLOOKUP(D22,'順位表'!$A$1:$C$39,3,FALSE))</f>
        <v>１部</v>
      </c>
      <c r="D22" s="13">
        <v>11</v>
      </c>
      <c r="E22" s="14" t="str">
        <f>IF(D22="","",VLOOKUP(D22,'順位表'!$A$1:$C$39,2,FALSE))</f>
        <v>富士大学</v>
      </c>
      <c r="F22" s="15" t="s">
        <v>18</v>
      </c>
      <c r="G22" s="13">
        <v>17</v>
      </c>
      <c r="H22" s="14" t="str">
        <f>IF(G22="","",VLOOKUP(G22,'順位表'!$A$1:$C$39,2,FALSE))</f>
        <v>盛岡商友会</v>
      </c>
      <c r="I22" s="13"/>
      <c r="J22" s="16"/>
      <c r="K22" s="13"/>
      <c r="L22" s="17"/>
      <c r="M22" s="12" t="str">
        <f>IF(N22="","",VLOOKUP(N22,'順位表'!$A$1:$C$39,3,FALSE))</f>
        <v>２部</v>
      </c>
      <c r="N22" s="13">
        <f t="shared" si="2"/>
        <v>21</v>
      </c>
      <c r="O22" s="14" t="str">
        <f>IF(N22="","",VLOOKUP(N22,'順位表'!$A$1:$C$39,2,FALSE))</f>
        <v>花巻クラブ</v>
      </c>
      <c r="P22" s="15" t="s">
        <v>18</v>
      </c>
      <c r="Q22" s="13">
        <f t="shared" si="3"/>
        <v>27</v>
      </c>
      <c r="R22" s="14" t="str">
        <f>IF(Q22="","",VLOOKUP(Q22,'順位表'!$A$1:$C$39,2,FALSE))</f>
        <v>岩手医大</v>
      </c>
      <c r="S22" s="13">
        <v>18</v>
      </c>
      <c r="T22" s="16"/>
      <c r="U22" s="13"/>
      <c r="V22" s="17"/>
    </row>
    <row r="23" spans="1:22" s="3" customFormat="1" ht="19.5" customHeight="1">
      <c r="A23" s="10">
        <v>7</v>
      </c>
      <c r="B23" s="11" t="s">
        <v>28</v>
      </c>
      <c r="C23" s="12" t="str">
        <f>IF(D23="","",VLOOKUP(D23,'順位表'!$A$1:$C$39,3,FALSE))</f>
        <v>１部</v>
      </c>
      <c r="D23" s="13">
        <v>14</v>
      </c>
      <c r="E23" s="14" t="str">
        <f>IF(D23="","",VLOOKUP(D23,'順位表'!$A$1:$C$39,2,FALSE))</f>
        <v>志高クラブ</v>
      </c>
      <c r="F23" s="15" t="s">
        <v>18</v>
      </c>
      <c r="G23" s="13">
        <v>18</v>
      </c>
      <c r="H23" s="14" t="str">
        <f>IF(G23="","",VLOOKUP(G23,'順位表'!$A$1:$C$39,2,FALSE))</f>
        <v>白堊クラブ</v>
      </c>
      <c r="I23" s="13"/>
      <c r="J23" s="16"/>
      <c r="K23" s="13"/>
      <c r="L23" s="17"/>
      <c r="M23" s="12" t="str">
        <f>IF(N23="","",VLOOKUP(N23,'順位表'!$A$1:$C$39,3,FALSE))</f>
        <v>２部</v>
      </c>
      <c r="N23" s="13">
        <f t="shared" si="2"/>
        <v>24</v>
      </c>
      <c r="O23" s="14" t="str">
        <f>IF(N23="","",VLOOKUP(N23,'順位表'!$A$1:$C$39,2,FALSE))</f>
        <v>鵬クラブ</v>
      </c>
      <c r="P23" s="15" t="s">
        <v>18</v>
      </c>
      <c r="Q23" s="13">
        <f t="shared" si="3"/>
        <v>28</v>
      </c>
      <c r="R23" s="14" t="str">
        <f>IF(Q23="","",VLOOKUP(Q23,'順位表'!$A$1:$C$39,2,FALSE))</f>
        <v>関工送球会</v>
      </c>
      <c r="S23" s="13">
        <v>17</v>
      </c>
      <c r="T23" s="16"/>
      <c r="U23" s="13"/>
      <c r="V23" s="17"/>
    </row>
    <row r="24" spans="1:22" s="3" customFormat="1" ht="19.5" customHeight="1">
      <c r="A24" s="10">
        <v>8</v>
      </c>
      <c r="B24" s="11" t="s">
        <v>29</v>
      </c>
      <c r="C24" s="12" t="str">
        <f>IF(D24="","",VLOOKUP(D24,'順位表'!$A$1:$C$39,3,FALSE))</f>
        <v>１部</v>
      </c>
      <c r="D24" s="13">
        <v>15</v>
      </c>
      <c r="E24" s="14" t="s">
        <v>74</v>
      </c>
      <c r="F24" s="15" t="s">
        <v>18</v>
      </c>
      <c r="G24" s="13">
        <v>13</v>
      </c>
      <c r="H24" s="14" t="s">
        <v>80</v>
      </c>
      <c r="I24" s="13"/>
      <c r="J24" s="16"/>
      <c r="K24" s="13"/>
      <c r="L24" s="17"/>
      <c r="M24" s="12" t="str">
        <f>IF(N24="","",VLOOKUP(N24,'順位表'!$A$1:$C$39,3,FALSE))</f>
        <v>２部</v>
      </c>
      <c r="N24" s="13">
        <f t="shared" si="2"/>
        <v>25</v>
      </c>
      <c r="O24" s="14" t="str">
        <f>IF(N24="","",VLOOKUP(N24,'順位表'!$A$1:$C$39,2,FALSE))</f>
        <v>盛岡ＦＵＷＡＫＵ</v>
      </c>
      <c r="P24" s="15" t="s">
        <v>18</v>
      </c>
      <c r="Q24" s="13">
        <f t="shared" si="3"/>
        <v>23</v>
      </c>
      <c r="R24" s="14" t="s">
        <v>72</v>
      </c>
      <c r="S24" s="13">
        <v>14</v>
      </c>
      <c r="T24" s="16"/>
      <c r="U24" s="13"/>
      <c r="V24" s="17"/>
    </row>
    <row r="25" spans="1:22" s="3" customFormat="1" ht="19.5" customHeight="1" thickBot="1">
      <c r="A25" s="18">
        <v>9</v>
      </c>
      <c r="B25" s="19" t="s">
        <v>65</v>
      </c>
      <c r="C25" s="20" t="str">
        <f>IF(D25="","",VLOOKUP(D25,'順位表'!$A$1:$C$39,3,FALSE))</f>
        <v>３部-A</v>
      </c>
      <c r="D25" s="21">
        <v>32</v>
      </c>
      <c r="E25" s="22" t="s">
        <v>86</v>
      </c>
      <c r="F25" s="23" t="s">
        <v>85</v>
      </c>
      <c r="G25" s="21">
        <v>36</v>
      </c>
      <c r="H25" s="22" t="s">
        <v>87</v>
      </c>
      <c r="I25" s="21">
        <v>15</v>
      </c>
      <c r="J25" s="24"/>
      <c r="K25" s="21"/>
      <c r="L25" s="25"/>
      <c r="M25" s="20" t="str">
        <f>IF(N25="","",VLOOKUP(N25,'順位表'!$A$1:$C$39,3,FALSE))</f>
        <v>３部-B</v>
      </c>
      <c r="N25" s="21">
        <v>42</v>
      </c>
      <c r="O25" s="22" t="s">
        <v>68</v>
      </c>
      <c r="P25" s="23" t="s">
        <v>18</v>
      </c>
      <c r="Q25" s="21">
        <v>45</v>
      </c>
      <c r="R25" s="22" t="s">
        <v>50</v>
      </c>
      <c r="S25" s="21">
        <v>17</v>
      </c>
      <c r="T25" s="24"/>
      <c r="U25" s="21"/>
      <c r="V25" s="25"/>
    </row>
    <row r="26" spans="5:18" s="3" customFormat="1" ht="19.5" customHeight="1">
      <c r="E26" s="6"/>
      <c r="F26" s="4"/>
      <c r="H26" s="6"/>
      <c r="O26" s="6"/>
      <c r="P26" s="4"/>
      <c r="R26" s="6"/>
    </row>
    <row r="27" spans="1:18" s="3" customFormat="1" ht="19.5" customHeight="1" thickBot="1">
      <c r="A27" s="66">
        <v>39342</v>
      </c>
      <c r="B27" s="66"/>
      <c r="C27" s="66"/>
      <c r="D27" s="66"/>
      <c r="E27" s="66"/>
      <c r="F27" s="4"/>
      <c r="H27" s="67" t="s">
        <v>58</v>
      </c>
      <c r="I27" s="67"/>
      <c r="J27" s="67"/>
      <c r="K27" s="67"/>
      <c r="L27" s="67"/>
      <c r="O27" s="6"/>
      <c r="P27" s="4"/>
      <c r="R27" s="6"/>
    </row>
    <row r="28" spans="1:22" s="3" customFormat="1" ht="19.5" customHeight="1">
      <c r="A28" s="7" t="s">
        <v>19</v>
      </c>
      <c r="B28" s="8" t="s">
        <v>20</v>
      </c>
      <c r="C28" s="7" t="s">
        <v>21</v>
      </c>
      <c r="D28" s="9"/>
      <c r="E28" s="63" t="s">
        <v>36</v>
      </c>
      <c r="F28" s="64"/>
      <c r="G28" s="64"/>
      <c r="H28" s="65"/>
      <c r="I28" s="9"/>
      <c r="J28" s="9"/>
      <c r="K28" s="9"/>
      <c r="L28" s="8"/>
      <c r="M28" s="7" t="s">
        <v>21</v>
      </c>
      <c r="N28" s="9"/>
      <c r="O28" s="63" t="s">
        <v>37</v>
      </c>
      <c r="P28" s="64"/>
      <c r="Q28" s="64"/>
      <c r="R28" s="65"/>
      <c r="S28" s="9"/>
      <c r="T28" s="9"/>
      <c r="U28" s="9"/>
      <c r="V28" s="8"/>
    </row>
    <row r="29" spans="1:22" s="3" customFormat="1" ht="19.5" customHeight="1">
      <c r="A29" s="10">
        <v>1</v>
      </c>
      <c r="B29" s="11" t="s">
        <v>22</v>
      </c>
      <c r="C29" s="12" t="str">
        <f>IF(D29="","",VLOOKUP(D29,'順位表'!$A$1:$C$39,3,FALSE))</f>
        <v>３部-A</v>
      </c>
      <c r="D29" s="13">
        <v>34</v>
      </c>
      <c r="E29" s="14" t="str">
        <f>IF(D29="","",VLOOKUP(D29,'順位表'!$A$1:$C$39,2,FALSE))</f>
        <v>関専送球会</v>
      </c>
      <c r="F29" s="15" t="s">
        <v>18</v>
      </c>
      <c r="G29" s="13">
        <v>35</v>
      </c>
      <c r="H29" s="14" t="str">
        <f>IF(G29="","",VLOOKUP(G29,'順位表'!$A$1:$C$39,2,FALSE))</f>
        <v>いわいクラブ</v>
      </c>
      <c r="I29" s="13">
        <v>11</v>
      </c>
      <c r="J29" s="16"/>
      <c r="K29" s="13"/>
      <c r="L29" s="17"/>
      <c r="M29" s="12" t="str">
        <f>IF(N29="","",VLOOKUP(N29,'順位表'!$A$1:$C$39,3,FALSE))</f>
        <v>３部-B</v>
      </c>
      <c r="N29" s="13">
        <v>43</v>
      </c>
      <c r="O29" s="14" t="str">
        <f>IF(N29="","",VLOOKUP(N29,'順位表'!$A$1:$C$39,2,FALSE))</f>
        <v>盛岡市役所</v>
      </c>
      <c r="P29" s="15" t="s">
        <v>18</v>
      </c>
      <c r="Q29" s="13">
        <v>44</v>
      </c>
      <c r="R29" s="14" t="s">
        <v>50</v>
      </c>
      <c r="S29" s="13">
        <v>15</v>
      </c>
      <c r="T29" s="16"/>
      <c r="U29" s="13"/>
      <c r="V29" s="17"/>
    </row>
    <row r="30" spans="1:22" s="3" customFormat="1" ht="19.5" customHeight="1">
      <c r="A30" s="10">
        <v>2</v>
      </c>
      <c r="B30" s="11" t="s">
        <v>23</v>
      </c>
      <c r="C30" s="12" t="str">
        <f>IF(D30="","",VLOOKUP(D30,'順位表'!$A$1:$C$39,3,FALSE))</f>
        <v>１部</v>
      </c>
      <c r="D30" s="13">
        <v>11</v>
      </c>
      <c r="E30" s="14" t="s">
        <v>91</v>
      </c>
      <c r="F30" s="15" t="s">
        <v>18</v>
      </c>
      <c r="G30" s="13">
        <v>15</v>
      </c>
      <c r="H30" s="14" t="str">
        <f>IF(G30="","",VLOOKUP(G30,'順位表'!$A$1:$C$39,2,FALSE))</f>
        <v>岩手大学</v>
      </c>
      <c r="I30" s="13"/>
      <c r="J30" s="16"/>
      <c r="K30" s="13"/>
      <c r="L30" s="17"/>
      <c r="M30" s="12" t="str">
        <f>IF(N30="","",VLOOKUP(N30,'順位表'!$A$1:$C$39,3,FALSE))</f>
        <v>２部</v>
      </c>
      <c r="N30" s="13">
        <f aca="true" t="shared" si="4" ref="N30:N37">D30+10</f>
        <v>21</v>
      </c>
      <c r="O30" s="14" t="str">
        <f>IF(N30="","",VLOOKUP(N30,'順位表'!$A$1:$C$39,2,FALSE))</f>
        <v>花巻クラブ</v>
      </c>
      <c r="P30" s="15" t="s">
        <v>18</v>
      </c>
      <c r="Q30" s="13">
        <f aca="true" t="shared" si="5" ref="Q30:Q36">G30+10</f>
        <v>25</v>
      </c>
      <c r="R30" s="14" t="str">
        <f>IF(Q30="","",VLOOKUP(Q30,'順位表'!$A$1:$C$39,2,FALSE))</f>
        <v>盛岡ＦＵＷＡＫＵ</v>
      </c>
      <c r="S30" s="13">
        <v>14</v>
      </c>
      <c r="T30" s="16"/>
      <c r="U30" s="13"/>
      <c r="V30" s="17"/>
    </row>
    <row r="31" spans="1:22" s="3" customFormat="1" ht="19.5" customHeight="1">
      <c r="A31" s="10">
        <v>3</v>
      </c>
      <c r="B31" s="11" t="s">
        <v>24</v>
      </c>
      <c r="C31" s="12" t="str">
        <f>IF(D31="","",VLOOKUP(D31,'順位表'!$A$1:$C$39,3,FALSE))</f>
        <v>１部</v>
      </c>
      <c r="D31" s="13">
        <v>12</v>
      </c>
      <c r="E31" s="14" t="str">
        <f>IF(D31="","",VLOOKUP(D31,'順位表'!$A$1:$C$39,2,FALSE))</f>
        <v>岩手教員クラブ</v>
      </c>
      <c r="F31" s="15" t="s">
        <v>18</v>
      </c>
      <c r="G31" s="13">
        <v>14</v>
      </c>
      <c r="H31" s="14" t="str">
        <f>IF(G31="","",VLOOKUP(G31,'順位表'!$A$1:$C$39,2,FALSE))</f>
        <v>志高クラブ</v>
      </c>
      <c r="I31" s="13"/>
      <c r="J31" s="16"/>
      <c r="K31" s="13"/>
      <c r="L31" s="17"/>
      <c r="M31" s="12" t="str">
        <f>IF(N31="","",VLOOKUP(N31,'順位表'!$A$1:$C$39,3,FALSE))</f>
        <v>２部</v>
      </c>
      <c r="N31" s="13">
        <f t="shared" si="4"/>
        <v>22</v>
      </c>
      <c r="O31" s="14" t="str">
        <f>IF(N31="","",VLOOKUP(N31,'順位表'!$A$1:$C$39,2,FALSE))</f>
        <v>盛岡大学</v>
      </c>
      <c r="P31" s="15" t="s">
        <v>18</v>
      </c>
      <c r="Q31" s="13">
        <f t="shared" si="5"/>
        <v>24</v>
      </c>
      <c r="R31" s="14" t="str">
        <f>IF(Q31="","",VLOOKUP(Q31,'順位表'!$A$1:$C$39,2,FALSE))</f>
        <v>鵬クラブ</v>
      </c>
      <c r="S31" s="13">
        <v>18</v>
      </c>
      <c r="T31" s="16"/>
      <c r="U31" s="13"/>
      <c r="V31" s="17"/>
    </row>
    <row r="32" spans="1:22" s="3" customFormat="1" ht="19.5" customHeight="1">
      <c r="A32" s="10">
        <v>4</v>
      </c>
      <c r="B32" s="11" t="s">
        <v>25</v>
      </c>
      <c r="C32" s="12" t="str">
        <f>IF(D32="","",VLOOKUP(D32,'順位表'!$A$1:$C$39,3,FALSE))</f>
        <v>１部</v>
      </c>
      <c r="D32" s="13">
        <v>15</v>
      </c>
      <c r="E32" s="14" t="str">
        <f>IF(D32="","",VLOOKUP(D32,'順位表'!$A$1:$C$39,2,FALSE))</f>
        <v>岩手大学</v>
      </c>
      <c r="F32" s="15" t="s">
        <v>18</v>
      </c>
      <c r="G32" s="13">
        <v>18</v>
      </c>
      <c r="H32" s="14" t="str">
        <f>IF(G32="","",VLOOKUP(G32,'順位表'!$A$1:$C$39,2,FALSE))</f>
        <v>白堊クラブ</v>
      </c>
      <c r="I32" s="13"/>
      <c r="J32" s="16"/>
      <c r="K32" s="13"/>
      <c r="L32" s="17"/>
      <c r="M32" s="12" t="str">
        <f>IF(N32="","",VLOOKUP(N32,'順位表'!$A$1:$C$39,3,FALSE))</f>
        <v>２部</v>
      </c>
      <c r="N32" s="13">
        <f t="shared" si="4"/>
        <v>25</v>
      </c>
      <c r="O32" s="14" t="str">
        <f>IF(N32="","",VLOOKUP(N32,'順位表'!$A$1:$C$39,2,FALSE))</f>
        <v>盛岡ＦＵＷＡＫＵ</v>
      </c>
      <c r="P32" s="15" t="s">
        <v>18</v>
      </c>
      <c r="Q32" s="13">
        <f t="shared" si="5"/>
        <v>28</v>
      </c>
      <c r="R32" s="14" t="str">
        <f>IF(Q32="","",VLOOKUP(Q32,'順位表'!$A$1:$C$39,2,FALSE))</f>
        <v>関工送球会</v>
      </c>
      <c r="S32" s="13">
        <v>12</v>
      </c>
      <c r="T32" s="16"/>
      <c r="U32" s="13"/>
      <c r="V32" s="17"/>
    </row>
    <row r="33" spans="1:22" s="3" customFormat="1" ht="19.5" customHeight="1">
      <c r="A33" s="10">
        <v>5</v>
      </c>
      <c r="B33" s="11" t="s">
        <v>26</v>
      </c>
      <c r="C33" s="12" t="str">
        <f>IF(D33="","",VLOOKUP(D33,'順位表'!$A$1:$C$39,3,FALSE))</f>
        <v>３部-A</v>
      </c>
      <c r="D33" s="13">
        <v>33</v>
      </c>
      <c r="E33" s="14" t="str">
        <f>IF(D33="","",VLOOKUP(D33,'順位表'!$A$1:$C$39,2,FALSE))</f>
        <v>太田クラブ</v>
      </c>
      <c r="F33" s="15" t="s">
        <v>18</v>
      </c>
      <c r="G33" s="13">
        <v>36</v>
      </c>
      <c r="H33" s="14" t="str">
        <f>IF(G33="","",VLOOKUP(G33,'順位表'!$A$1:$C$39,2,FALSE))</f>
        <v>山王クラブ</v>
      </c>
      <c r="I33" s="13">
        <v>15</v>
      </c>
      <c r="J33" s="16"/>
      <c r="K33" s="13"/>
      <c r="L33" s="17"/>
      <c r="M33" s="12" t="str">
        <f>IF(N33="","",VLOOKUP(N33,'順位表'!$A$1:$C$39,3,FALSE))</f>
        <v>３部-B</v>
      </c>
      <c r="N33" s="13">
        <v>43</v>
      </c>
      <c r="O33" s="14" t="str">
        <f>IF(N33="","",VLOOKUP(N33,'順位表'!$A$1:$C$39,2,FALSE))</f>
        <v>盛岡市役所</v>
      </c>
      <c r="P33" s="15" t="s">
        <v>18</v>
      </c>
      <c r="Q33" s="13">
        <v>45</v>
      </c>
      <c r="R33" s="14" t="s">
        <v>70</v>
      </c>
      <c r="S33" s="13">
        <v>17</v>
      </c>
      <c r="T33" s="16"/>
      <c r="U33" s="13"/>
      <c r="V33" s="17"/>
    </row>
    <row r="34" spans="1:22" s="3" customFormat="1" ht="19.5" customHeight="1">
      <c r="A34" s="10">
        <v>6</v>
      </c>
      <c r="B34" s="11" t="s">
        <v>27</v>
      </c>
      <c r="C34" s="12" t="str">
        <f>IF(D34="","",VLOOKUP(D34,'順位表'!$A$1:$C$39,3,FALSE))</f>
        <v>１部</v>
      </c>
      <c r="D34" s="13">
        <v>16</v>
      </c>
      <c r="E34" s="14" t="str">
        <f>IF(D34="","",VLOOKUP(D34,'順位表'!$A$1:$C$39,2,FALSE))</f>
        <v>リトルハンド</v>
      </c>
      <c r="F34" s="15" t="s">
        <v>18</v>
      </c>
      <c r="G34" s="13">
        <v>17</v>
      </c>
      <c r="H34" s="14" t="str">
        <f>IF(G34="","",VLOOKUP(G34,'順位表'!$A$1:$C$39,2,FALSE))</f>
        <v>盛岡商友会</v>
      </c>
      <c r="I34" s="13"/>
      <c r="J34" s="16"/>
      <c r="K34" s="13"/>
      <c r="L34" s="17"/>
      <c r="M34" s="12" t="s">
        <v>118</v>
      </c>
      <c r="N34" s="13">
        <f t="shared" si="4"/>
        <v>26</v>
      </c>
      <c r="O34" s="14" t="s">
        <v>109</v>
      </c>
      <c r="P34" s="15" t="s">
        <v>18</v>
      </c>
      <c r="Q34" s="13">
        <f t="shared" si="5"/>
        <v>27</v>
      </c>
      <c r="R34" s="14" t="s">
        <v>106</v>
      </c>
      <c r="S34" s="13">
        <v>12</v>
      </c>
      <c r="T34" s="16"/>
      <c r="U34" s="13"/>
      <c r="V34" s="17"/>
    </row>
    <row r="35" spans="1:22" s="3" customFormat="1" ht="19.5" customHeight="1">
      <c r="A35" s="10">
        <v>7</v>
      </c>
      <c r="B35" s="11" t="s">
        <v>28</v>
      </c>
      <c r="C35" s="12" t="str">
        <f>IF(D35="","",VLOOKUP(D35,'順位表'!$A$1:$C$39,3,FALSE))</f>
        <v>１部</v>
      </c>
      <c r="D35" s="13">
        <v>12</v>
      </c>
      <c r="E35" s="14" t="str">
        <f>IF(D35="","",VLOOKUP(D35,'順位表'!$A$1:$C$39,2,FALSE))</f>
        <v>岩手教員クラブ</v>
      </c>
      <c r="F35" s="15" t="s">
        <v>18</v>
      </c>
      <c r="G35" s="13">
        <v>13</v>
      </c>
      <c r="H35" s="14" t="str">
        <f>IF(G35="","",VLOOKUP(G35,'順位表'!$A$1:$C$39,2,FALSE))</f>
        <v>不来方クラブ</v>
      </c>
      <c r="I35" s="13"/>
      <c r="J35" s="16"/>
      <c r="K35" s="13"/>
      <c r="L35" s="17"/>
      <c r="M35" s="12" t="str">
        <f>IF(N35="","",VLOOKUP(N35,'順位表'!$A$1:$C$39,3,FALSE))</f>
        <v>２部</v>
      </c>
      <c r="N35" s="13">
        <f t="shared" si="4"/>
        <v>22</v>
      </c>
      <c r="O35" s="14" t="str">
        <f>IF(N35="","",VLOOKUP(N35,'順位表'!$A$1:$C$39,2,FALSE))</f>
        <v>盛岡大学</v>
      </c>
      <c r="P35" s="15" t="s">
        <v>18</v>
      </c>
      <c r="Q35" s="13">
        <f t="shared" si="5"/>
        <v>23</v>
      </c>
      <c r="R35" s="14" t="str">
        <f>IF(Q35="","",VLOOKUP(Q35,'順位表'!$A$1:$C$39,2,FALSE))</f>
        <v>花巻送球会</v>
      </c>
      <c r="S35" s="13">
        <v>17</v>
      </c>
      <c r="T35" s="16"/>
      <c r="U35" s="13"/>
      <c r="V35" s="17"/>
    </row>
    <row r="36" spans="1:22" s="3" customFormat="1" ht="19.5" customHeight="1">
      <c r="A36" s="10">
        <v>8</v>
      </c>
      <c r="B36" s="11" t="s">
        <v>29</v>
      </c>
      <c r="C36" s="12" t="s">
        <v>116</v>
      </c>
      <c r="D36" s="13">
        <v>11</v>
      </c>
      <c r="E36" s="14" t="s">
        <v>69</v>
      </c>
      <c r="F36" s="15" t="s">
        <v>18</v>
      </c>
      <c r="G36" s="13">
        <v>14</v>
      </c>
      <c r="H36" s="14" t="s">
        <v>68</v>
      </c>
      <c r="I36" s="13"/>
      <c r="J36" s="16"/>
      <c r="K36" s="13"/>
      <c r="L36" s="17"/>
      <c r="M36" s="12" t="str">
        <f>IF(N36="","",VLOOKUP(N36,'順位表'!$A$1:$C$39,3,FALSE))</f>
        <v>２部</v>
      </c>
      <c r="N36" s="13">
        <f t="shared" si="4"/>
        <v>21</v>
      </c>
      <c r="O36" s="14" t="str">
        <f>IF(N36="","",VLOOKUP(N36,'順位表'!$A$1:$C$39,2,FALSE))</f>
        <v>花巻クラブ</v>
      </c>
      <c r="P36" s="15" t="s">
        <v>18</v>
      </c>
      <c r="Q36" s="13">
        <f t="shared" si="5"/>
        <v>24</v>
      </c>
      <c r="R36" s="14" t="str">
        <f>IF(Q36="","",VLOOKUP(Q36,'順位表'!$A$1:$C$39,2,FALSE))</f>
        <v>鵬クラブ</v>
      </c>
      <c r="S36" s="13">
        <v>13</v>
      </c>
      <c r="T36" s="16"/>
      <c r="U36" s="13"/>
      <c r="V36" s="17"/>
    </row>
    <row r="37" spans="1:22" s="3" customFormat="1" ht="19.5" customHeight="1" thickBot="1">
      <c r="A37" s="18">
        <v>9</v>
      </c>
      <c r="B37" s="19" t="s">
        <v>65</v>
      </c>
      <c r="C37" s="20"/>
      <c r="D37" s="21"/>
      <c r="E37" s="22"/>
      <c r="F37" s="23"/>
      <c r="G37" s="21"/>
      <c r="H37" s="22"/>
      <c r="I37" s="21"/>
      <c r="J37" s="24"/>
      <c r="K37" s="21"/>
      <c r="L37" s="25">
        <f>IF(K37="","",VLOOKUP(K37,'順位表'!$A$1:$C$39,2,FALSE))</f>
      </c>
      <c r="M37" s="20" t="s">
        <v>117</v>
      </c>
      <c r="N37" s="21">
        <f t="shared" si="4"/>
        <v>10</v>
      </c>
      <c r="O37" s="22" t="s">
        <v>113</v>
      </c>
      <c r="P37" s="23" t="s">
        <v>18</v>
      </c>
      <c r="Q37" s="21">
        <v>42</v>
      </c>
      <c r="R37" s="22" t="s">
        <v>72</v>
      </c>
      <c r="S37" s="21">
        <v>14</v>
      </c>
      <c r="T37" s="24"/>
      <c r="U37" s="21"/>
      <c r="V37" s="25"/>
    </row>
    <row r="38" spans="5:18" s="3" customFormat="1" ht="19.5" customHeight="1">
      <c r="E38" s="6"/>
      <c r="F38" s="4"/>
      <c r="H38" s="6"/>
      <c r="O38" s="6"/>
      <c r="P38" s="4"/>
      <c r="R38" s="6"/>
    </row>
    <row r="39" spans="1:18" s="3" customFormat="1" ht="19.5" customHeight="1" thickBot="1">
      <c r="A39" s="66">
        <v>39376</v>
      </c>
      <c r="B39" s="66"/>
      <c r="C39" s="66"/>
      <c r="D39" s="66"/>
      <c r="E39" s="66"/>
      <c r="F39" s="4"/>
      <c r="H39" s="67" t="s">
        <v>82</v>
      </c>
      <c r="I39" s="67"/>
      <c r="J39" s="67"/>
      <c r="K39" s="67"/>
      <c r="L39" s="67"/>
      <c r="O39" s="6"/>
      <c r="P39" s="4"/>
      <c r="R39" s="6"/>
    </row>
    <row r="40" spans="1:22" s="3" customFormat="1" ht="19.5" customHeight="1">
      <c r="A40" s="7" t="s">
        <v>19</v>
      </c>
      <c r="B40" s="8" t="s">
        <v>20</v>
      </c>
      <c r="C40" s="7" t="s">
        <v>21</v>
      </c>
      <c r="D40" s="9"/>
      <c r="E40" s="63" t="s">
        <v>102</v>
      </c>
      <c r="F40" s="64"/>
      <c r="G40" s="64"/>
      <c r="H40" s="65"/>
      <c r="I40" s="9"/>
      <c r="J40" s="9"/>
      <c r="K40" s="9"/>
      <c r="L40" s="8"/>
      <c r="M40" s="39"/>
      <c r="N40" s="38"/>
      <c r="O40" s="38"/>
      <c r="P40" s="38"/>
      <c r="Q40" s="38"/>
      <c r="R40" s="38"/>
      <c r="S40" s="38"/>
      <c r="T40" s="38"/>
      <c r="U40" s="38"/>
      <c r="V40" s="40"/>
    </row>
    <row r="41" spans="1:22" s="3" customFormat="1" ht="19.5" customHeight="1">
      <c r="A41" s="10">
        <v>1</v>
      </c>
      <c r="B41" s="35" t="s">
        <v>94</v>
      </c>
      <c r="C41" s="12" t="s">
        <v>49</v>
      </c>
      <c r="D41" s="13">
        <v>13</v>
      </c>
      <c r="E41" s="14" t="s">
        <v>48</v>
      </c>
      <c r="F41" s="15" t="s">
        <v>18</v>
      </c>
      <c r="G41" s="13">
        <v>18</v>
      </c>
      <c r="H41" s="14" t="s">
        <v>86</v>
      </c>
      <c r="I41" s="13"/>
      <c r="J41" s="16"/>
      <c r="K41" s="13"/>
      <c r="L41" s="17"/>
      <c r="M41" s="41"/>
      <c r="N41" s="42"/>
      <c r="O41" s="42"/>
      <c r="P41" s="42"/>
      <c r="Q41" s="42"/>
      <c r="R41" s="42"/>
      <c r="S41" s="42"/>
      <c r="T41" s="42"/>
      <c r="U41" s="42"/>
      <c r="V41" s="43"/>
    </row>
    <row r="42" spans="1:22" s="3" customFormat="1" ht="19.5" customHeight="1">
      <c r="A42" s="10">
        <v>2</v>
      </c>
      <c r="B42" s="11" t="s">
        <v>93</v>
      </c>
      <c r="C42" s="12" t="str">
        <f>IF(D42="","",VLOOKUP(D42,'順位表'!$A$1:$C$39,3,FALSE))</f>
        <v>１部</v>
      </c>
      <c r="D42" s="13">
        <v>11</v>
      </c>
      <c r="E42" s="14" t="str">
        <f>IF(D42="","",VLOOKUP(D42,'順位表'!$A$1:$C$39,2,FALSE))</f>
        <v>富士大学</v>
      </c>
      <c r="F42" s="15" t="s">
        <v>18</v>
      </c>
      <c r="G42" s="13">
        <v>16</v>
      </c>
      <c r="H42" s="14" t="str">
        <f>IF(G42="","",VLOOKUP(G42,'順位表'!$A$1:$C$39,2,FALSE))</f>
        <v>リトルハンド</v>
      </c>
      <c r="I42" s="13"/>
      <c r="J42" s="16"/>
      <c r="K42" s="13"/>
      <c r="L42" s="17"/>
      <c r="M42" s="41"/>
      <c r="N42" s="42"/>
      <c r="O42" s="42" t="s">
        <v>119</v>
      </c>
      <c r="P42" s="42"/>
      <c r="Q42" s="42"/>
      <c r="R42" s="42"/>
      <c r="S42" s="42"/>
      <c r="T42" s="42"/>
      <c r="U42" s="42"/>
      <c r="V42" s="43"/>
    </row>
    <row r="43" spans="1:22" s="3" customFormat="1" ht="19.5" customHeight="1">
      <c r="A43" s="10">
        <v>3</v>
      </c>
      <c r="B43" s="35" t="s">
        <v>96</v>
      </c>
      <c r="C43" s="12" t="str">
        <f>IF(D43="","",VLOOKUP(D43,'順位表'!$A$1:$C$39,3,FALSE))</f>
        <v>３部-A</v>
      </c>
      <c r="D43" s="13">
        <v>35</v>
      </c>
      <c r="E43" s="14" t="s">
        <v>109</v>
      </c>
      <c r="F43" s="15" t="s">
        <v>18</v>
      </c>
      <c r="G43" s="13">
        <v>36</v>
      </c>
      <c r="H43" s="14" t="s">
        <v>86</v>
      </c>
      <c r="I43" s="13">
        <v>13</v>
      </c>
      <c r="J43" s="16"/>
      <c r="K43" s="13"/>
      <c r="L43" s="17"/>
      <c r="M43" s="41"/>
      <c r="N43" s="42"/>
      <c r="O43" s="42" t="s">
        <v>120</v>
      </c>
      <c r="P43" s="42"/>
      <c r="Q43" s="42"/>
      <c r="R43" s="42"/>
      <c r="S43" s="42"/>
      <c r="T43" s="42"/>
      <c r="U43" s="42"/>
      <c r="V43" s="43"/>
    </row>
    <row r="44" spans="1:22" s="3" customFormat="1" ht="19.5" customHeight="1">
      <c r="A44" s="10">
        <v>4</v>
      </c>
      <c r="B44" s="11" t="s">
        <v>95</v>
      </c>
      <c r="C44" s="12" t="str">
        <f>IF(D44="","",VLOOKUP(D44,'順位表'!$A$1:$C$39,3,FALSE))</f>
        <v>１部</v>
      </c>
      <c r="D44" s="13">
        <v>13</v>
      </c>
      <c r="E44" s="14" t="str">
        <f>IF(D44="","",VLOOKUP(D44,'順位表'!$A$1:$C$39,2,FALSE))</f>
        <v>不来方クラブ</v>
      </c>
      <c r="F44" s="15" t="s">
        <v>18</v>
      </c>
      <c r="G44" s="13">
        <v>14</v>
      </c>
      <c r="H44" s="14" t="s">
        <v>92</v>
      </c>
      <c r="I44" s="13"/>
      <c r="J44" s="16"/>
      <c r="K44" s="13"/>
      <c r="L44" s="17"/>
      <c r="M44" s="41"/>
      <c r="N44" s="42"/>
      <c r="O44" s="42"/>
      <c r="P44" s="42"/>
      <c r="Q44" s="42"/>
      <c r="R44" s="42"/>
      <c r="S44" s="42"/>
      <c r="T44" s="42"/>
      <c r="U44" s="42"/>
      <c r="V44" s="43"/>
    </row>
    <row r="45" spans="1:22" s="3" customFormat="1" ht="19.5" customHeight="1">
      <c r="A45" s="10">
        <v>5</v>
      </c>
      <c r="B45" s="11" t="s">
        <v>121</v>
      </c>
      <c r="C45" s="12" t="str">
        <f>IF(D45="","",VLOOKUP(D45,'順位表'!$A$1:$C$39,3,FALSE))</f>
        <v>１部</v>
      </c>
      <c r="D45" s="13">
        <v>15</v>
      </c>
      <c r="E45" s="14" t="s">
        <v>75</v>
      </c>
      <c r="F45" s="15" t="s">
        <v>18</v>
      </c>
      <c r="G45" s="13">
        <v>18</v>
      </c>
      <c r="H45" s="14" t="s">
        <v>107</v>
      </c>
      <c r="I45" s="13"/>
      <c r="J45" s="16"/>
      <c r="K45" s="13"/>
      <c r="L45" s="17"/>
      <c r="M45" s="41"/>
      <c r="N45" s="42"/>
      <c r="O45" s="42"/>
      <c r="P45" s="42"/>
      <c r="Q45" s="42"/>
      <c r="R45" s="42"/>
      <c r="S45" s="42"/>
      <c r="T45" s="42"/>
      <c r="U45" s="42"/>
      <c r="V45" s="43"/>
    </row>
    <row r="46" spans="1:22" s="3" customFormat="1" ht="19.5" customHeight="1">
      <c r="A46" s="10">
        <v>6</v>
      </c>
      <c r="B46" s="35" t="s">
        <v>97</v>
      </c>
      <c r="C46" s="12" t="str">
        <f>IF(D46="","",VLOOKUP(D46,'順位表'!$A$1:$C$39,3,FALSE))</f>
        <v>３部-A</v>
      </c>
      <c r="D46" s="13">
        <v>33</v>
      </c>
      <c r="E46" s="14" t="s">
        <v>109</v>
      </c>
      <c r="F46" s="15" t="s">
        <v>18</v>
      </c>
      <c r="G46" s="13">
        <v>36</v>
      </c>
      <c r="H46" s="14" t="s">
        <v>48</v>
      </c>
      <c r="I46" s="13">
        <v>15</v>
      </c>
      <c r="J46" s="16"/>
      <c r="K46" s="13"/>
      <c r="L46" s="17"/>
      <c r="M46" s="41"/>
      <c r="N46" s="42"/>
      <c r="O46" s="42"/>
      <c r="P46" s="42"/>
      <c r="Q46" s="42"/>
      <c r="R46" s="42"/>
      <c r="S46" s="42"/>
      <c r="T46" s="42"/>
      <c r="U46" s="42"/>
      <c r="V46" s="43"/>
    </row>
    <row r="47" spans="1:22" s="3" customFormat="1" ht="19.5" customHeight="1">
      <c r="A47" s="10">
        <v>7</v>
      </c>
      <c r="B47" s="11" t="s">
        <v>98</v>
      </c>
      <c r="C47" s="12" t="s">
        <v>71</v>
      </c>
      <c r="D47" s="13">
        <v>16</v>
      </c>
      <c r="E47" s="14" t="s">
        <v>110</v>
      </c>
      <c r="F47" s="15" t="s">
        <v>18</v>
      </c>
      <c r="G47" s="13">
        <v>17</v>
      </c>
      <c r="H47" s="14" t="s">
        <v>111</v>
      </c>
      <c r="I47" s="13"/>
      <c r="J47" s="16"/>
      <c r="K47" s="13"/>
      <c r="L47" s="17"/>
      <c r="M47" s="41"/>
      <c r="N47" s="42"/>
      <c r="O47" s="42"/>
      <c r="P47" s="42"/>
      <c r="Q47" s="42"/>
      <c r="R47" s="42"/>
      <c r="S47" s="42"/>
      <c r="T47" s="42"/>
      <c r="U47" s="42"/>
      <c r="V47" s="43"/>
    </row>
    <row r="48" spans="1:22" s="3" customFormat="1" ht="19.5" customHeight="1">
      <c r="A48" s="10">
        <v>8</v>
      </c>
      <c r="B48" s="11" t="s">
        <v>99</v>
      </c>
      <c r="C48" s="12" t="s">
        <v>71</v>
      </c>
      <c r="D48" s="13">
        <v>12</v>
      </c>
      <c r="E48" s="14" t="s">
        <v>112</v>
      </c>
      <c r="F48" s="15" t="s">
        <v>18</v>
      </c>
      <c r="G48" s="13">
        <v>13</v>
      </c>
      <c r="H48" s="14" t="s">
        <v>113</v>
      </c>
      <c r="I48" s="13"/>
      <c r="J48" s="16"/>
      <c r="K48" s="13"/>
      <c r="L48" s="17"/>
      <c r="M48" s="41"/>
      <c r="N48" s="42"/>
      <c r="O48" s="42"/>
      <c r="P48" s="42"/>
      <c r="Q48" s="42"/>
      <c r="R48" s="42"/>
      <c r="S48" s="42"/>
      <c r="T48" s="42"/>
      <c r="U48" s="42"/>
      <c r="V48" s="43"/>
    </row>
    <row r="49" spans="1:22" s="3" customFormat="1" ht="19.5" customHeight="1">
      <c r="A49" s="10">
        <v>9</v>
      </c>
      <c r="B49" s="35" t="s">
        <v>100</v>
      </c>
      <c r="C49" s="12" t="str">
        <f>IF(D49="","",VLOOKUP(D49,'順位表'!$A$1:$C$39,3,FALSE))</f>
        <v>１部</v>
      </c>
      <c r="D49" s="13">
        <v>11</v>
      </c>
      <c r="E49" s="14" t="str">
        <f>IF(D49="","",VLOOKUP(D49,'順位表'!$A$1:$C$39,2,FALSE))</f>
        <v>富士大学</v>
      </c>
      <c r="F49" s="15" t="s">
        <v>18</v>
      </c>
      <c r="G49" s="13">
        <v>14</v>
      </c>
      <c r="H49" s="14" t="s">
        <v>79</v>
      </c>
      <c r="I49" s="13"/>
      <c r="J49" s="16"/>
      <c r="K49" s="13"/>
      <c r="L49" s="17"/>
      <c r="M49" s="41"/>
      <c r="N49" s="42"/>
      <c r="O49" s="42"/>
      <c r="P49" s="42"/>
      <c r="Q49" s="42"/>
      <c r="R49" s="42"/>
      <c r="S49" s="42"/>
      <c r="T49" s="42"/>
      <c r="U49" s="42"/>
      <c r="V49" s="43"/>
    </row>
    <row r="50" spans="1:22" s="3" customFormat="1" ht="19.5" customHeight="1" thickBot="1">
      <c r="A50" s="18">
        <v>10</v>
      </c>
      <c r="B50" s="36" t="s">
        <v>101</v>
      </c>
      <c r="C50" s="20" t="s">
        <v>71</v>
      </c>
      <c r="D50" s="21">
        <v>31</v>
      </c>
      <c r="E50" s="22" t="s">
        <v>76</v>
      </c>
      <c r="F50" s="23" t="s">
        <v>18</v>
      </c>
      <c r="G50" s="21">
        <v>34</v>
      </c>
      <c r="H50" s="22" t="s">
        <v>113</v>
      </c>
      <c r="I50" s="21">
        <v>11</v>
      </c>
      <c r="J50" s="24"/>
      <c r="K50" s="21"/>
      <c r="L50" s="25"/>
      <c r="M50" s="44"/>
      <c r="N50" s="45"/>
      <c r="O50" s="45"/>
      <c r="P50" s="45"/>
      <c r="Q50" s="45"/>
      <c r="R50" s="45"/>
      <c r="S50" s="45"/>
      <c r="T50" s="45"/>
      <c r="U50" s="45"/>
      <c r="V50" s="46"/>
    </row>
    <row r="51" spans="1:22" s="3" customFormat="1" ht="19.5" customHeight="1">
      <c r="A51" s="7" t="s">
        <v>19</v>
      </c>
      <c r="B51" s="8" t="s">
        <v>20</v>
      </c>
      <c r="C51" s="7" t="s">
        <v>21</v>
      </c>
      <c r="D51" s="9"/>
      <c r="E51" s="63" t="s">
        <v>89</v>
      </c>
      <c r="F51" s="64"/>
      <c r="G51" s="64"/>
      <c r="H51" s="65"/>
      <c r="I51" s="9"/>
      <c r="J51" s="9"/>
      <c r="K51" s="9"/>
      <c r="L51" s="8"/>
      <c r="M51" s="7" t="s">
        <v>21</v>
      </c>
      <c r="N51" s="9"/>
      <c r="O51" s="63" t="s">
        <v>90</v>
      </c>
      <c r="P51" s="64"/>
      <c r="Q51" s="64"/>
      <c r="R51" s="65"/>
      <c r="S51" s="9"/>
      <c r="T51" s="9"/>
      <c r="U51" s="9"/>
      <c r="V51" s="8"/>
    </row>
    <row r="52" spans="1:22" s="3" customFormat="1" ht="19.5" customHeight="1">
      <c r="A52" s="10">
        <v>1</v>
      </c>
      <c r="B52" s="11" t="s">
        <v>99</v>
      </c>
      <c r="C52" s="12" t="str">
        <f>IF(D52="","",VLOOKUP(D52,'順位表'!$A$1:$C$39,3,FALSE))</f>
        <v>３部-A</v>
      </c>
      <c r="D52" s="13">
        <v>32</v>
      </c>
      <c r="E52" s="14" t="s">
        <v>106</v>
      </c>
      <c r="F52" s="15" t="s">
        <v>18</v>
      </c>
      <c r="G52" s="13">
        <v>33</v>
      </c>
      <c r="H52" s="14" t="s">
        <v>84</v>
      </c>
      <c r="I52" s="13">
        <v>15</v>
      </c>
      <c r="J52" s="16"/>
      <c r="K52" s="13"/>
      <c r="L52" s="17"/>
      <c r="M52" s="12" t="s">
        <v>105</v>
      </c>
      <c r="N52" s="13">
        <v>41</v>
      </c>
      <c r="O52" s="14" t="s">
        <v>70</v>
      </c>
      <c r="P52" s="15" t="s">
        <v>18</v>
      </c>
      <c r="Q52" s="13">
        <v>43</v>
      </c>
      <c r="R52" s="14" t="s">
        <v>69</v>
      </c>
      <c r="S52" s="13">
        <v>16</v>
      </c>
      <c r="T52" s="16"/>
      <c r="U52" s="13"/>
      <c r="V52" s="17"/>
    </row>
    <row r="53" spans="1:22" s="3" customFormat="1" ht="19.5" customHeight="1">
      <c r="A53" s="10">
        <v>2</v>
      </c>
      <c r="B53" s="35" t="s">
        <v>100</v>
      </c>
      <c r="C53" s="12" t="str">
        <f>IF(D53="","",VLOOKUP(D53,'順位表'!$A$1:$C$39,3,FALSE))</f>
        <v>１部</v>
      </c>
      <c r="D53" s="13">
        <v>15</v>
      </c>
      <c r="E53" s="14" t="s">
        <v>78</v>
      </c>
      <c r="F53" s="15" t="s">
        <v>18</v>
      </c>
      <c r="G53" s="13">
        <v>16</v>
      </c>
      <c r="H53" s="14" t="s">
        <v>92</v>
      </c>
      <c r="I53" s="13"/>
      <c r="J53" s="16"/>
      <c r="K53" s="13"/>
      <c r="L53" s="17"/>
      <c r="M53" s="12" t="s">
        <v>73</v>
      </c>
      <c r="N53" s="13">
        <f>D53+10</f>
        <v>25</v>
      </c>
      <c r="O53" s="14" t="s">
        <v>108</v>
      </c>
      <c r="P53" s="15" t="s">
        <v>18</v>
      </c>
      <c r="Q53" s="13">
        <f>G53+10</f>
        <v>26</v>
      </c>
      <c r="R53" s="14" t="s">
        <v>107</v>
      </c>
      <c r="S53" s="13">
        <v>14</v>
      </c>
      <c r="T53" s="16"/>
      <c r="U53" s="13"/>
      <c r="V53" s="17"/>
    </row>
    <row r="54" spans="1:22" s="3" customFormat="1" ht="19.5" customHeight="1" thickBot="1">
      <c r="A54" s="18">
        <v>3</v>
      </c>
      <c r="B54" s="36" t="s">
        <v>101</v>
      </c>
      <c r="C54" s="20" t="s">
        <v>104</v>
      </c>
      <c r="D54" s="21">
        <v>14</v>
      </c>
      <c r="E54" s="22" t="s">
        <v>87</v>
      </c>
      <c r="F54" s="23" t="s">
        <v>18</v>
      </c>
      <c r="G54" s="21">
        <v>17</v>
      </c>
      <c r="H54" s="22" t="s">
        <v>84</v>
      </c>
      <c r="I54" s="21"/>
      <c r="J54" s="24"/>
      <c r="K54" s="21"/>
      <c r="L54" s="25"/>
      <c r="M54" s="20" t="str">
        <f>IF(N54="","",VLOOKUP(N54,'順位表'!$A$1:$C$39,3,FALSE))</f>
        <v>３部-B</v>
      </c>
      <c r="N54" s="21">
        <v>41</v>
      </c>
      <c r="O54" s="22" t="s">
        <v>70</v>
      </c>
      <c r="P54" s="23" t="s">
        <v>18</v>
      </c>
      <c r="Q54" s="21">
        <v>43</v>
      </c>
      <c r="R54" s="22" t="s">
        <v>50</v>
      </c>
      <c r="S54" s="21">
        <v>15</v>
      </c>
      <c r="T54" s="24"/>
      <c r="U54" s="21"/>
      <c r="V54" s="25"/>
    </row>
    <row r="55" spans="1:18" s="3" customFormat="1" ht="19.5" customHeight="1">
      <c r="A55" s="60"/>
      <c r="B55" s="60"/>
      <c r="C55" s="60"/>
      <c r="D55" s="60"/>
      <c r="E55" s="60"/>
      <c r="F55" s="4"/>
      <c r="H55" s="61"/>
      <c r="I55" s="62"/>
      <c r="J55" s="61"/>
      <c r="K55" s="62"/>
      <c r="L55" s="62"/>
      <c r="O55" s="6"/>
      <c r="P55" s="4"/>
      <c r="R55" s="6"/>
    </row>
    <row r="56" spans="1:18" s="3" customFormat="1" ht="19.5" customHeight="1" thickBot="1">
      <c r="A56" s="66">
        <v>39396</v>
      </c>
      <c r="B56" s="66"/>
      <c r="C56" s="66"/>
      <c r="D56" s="66"/>
      <c r="E56" s="66"/>
      <c r="F56" s="4"/>
      <c r="H56" s="67" t="s">
        <v>58</v>
      </c>
      <c r="I56" s="67"/>
      <c r="J56" s="67"/>
      <c r="K56" s="67"/>
      <c r="L56" s="67"/>
      <c r="O56" s="6"/>
      <c r="P56" s="4"/>
      <c r="R56" s="6"/>
    </row>
    <row r="57" spans="1:22" s="3" customFormat="1" ht="19.5" customHeight="1">
      <c r="A57" s="7" t="s">
        <v>19</v>
      </c>
      <c r="B57" s="8" t="s">
        <v>20</v>
      </c>
      <c r="C57" s="7" t="s">
        <v>21</v>
      </c>
      <c r="D57" s="9"/>
      <c r="E57" s="63" t="s">
        <v>36</v>
      </c>
      <c r="F57" s="64"/>
      <c r="G57" s="64"/>
      <c r="H57" s="65"/>
      <c r="I57" s="9"/>
      <c r="J57" s="9"/>
      <c r="K57" s="9"/>
      <c r="L57" s="8"/>
      <c r="M57" s="7" t="s">
        <v>21</v>
      </c>
      <c r="N57" s="9"/>
      <c r="O57" s="63" t="s">
        <v>37</v>
      </c>
      <c r="P57" s="64"/>
      <c r="Q57" s="64"/>
      <c r="R57" s="65"/>
      <c r="S57" s="9"/>
      <c r="T57" s="9"/>
      <c r="U57" s="9"/>
      <c r="V57" s="8"/>
    </row>
    <row r="58" spans="1:22" s="3" customFormat="1" ht="19.5" customHeight="1">
      <c r="A58" s="10">
        <v>1</v>
      </c>
      <c r="B58" s="11" t="s">
        <v>22</v>
      </c>
      <c r="C58" s="12" t="s">
        <v>71</v>
      </c>
      <c r="D58" s="13"/>
      <c r="E58" s="14" t="s">
        <v>114</v>
      </c>
      <c r="F58" s="15" t="s">
        <v>18</v>
      </c>
      <c r="G58" s="13"/>
      <c r="H58" s="14" t="s">
        <v>72</v>
      </c>
      <c r="I58" s="13">
        <v>12</v>
      </c>
      <c r="J58" s="16"/>
      <c r="K58" s="13"/>
      <c r="L58" s="17"/>
      <c r="M58" s="12" t="s">
        <v>71</v>
      </c>
      <c r="N58" s="13"/>
      <c r="O58" s="14" t="s">
        <v>76</v>
      </c>
      <c r="P58" s="15" t="s">
        <v>18</v>
      </c>
      <c r="Q58" s="13"/>
      <c r="R58" s="14" t="s">
        <v>115</v>
      </c>
      <c r="S58" s="13"/>
      <c r="T58" s="16"/>
      <c r="U58" s="13"/>
      <c r="V58" s="17"/>
    </row>
    <row r="59" spans="1:22" s="3" customFormat="1" ht="19.5" customHeight="1">
      <c r="A59" s="10">
        <v>2</v>
      </c>
      <c r="B59" s="11" t="s">
        <v>23</v>
      </c>
      <c r="C59" s="12" t="str">
        <f>IF(D59="","",VLOOKUP(D59,'順位表'!$A$1:$C$39,3,FALSE))</f>
        <v>１部</v>
      </c>
      <c r="D59" s="13">
        <v>17</v>
      </c>
      <c r="E59" s="14" t="s">
        <v>91</v>
      </c>
      <c r="F59" s="15" t="s">
        <v>18</v>
      </c>
      <c r="G59" s="13">
        <v>18</v>
      </c>
      <c r="H59" s="14" t="s">
        <v>92</v>
      </c>
      <c r="I59" s="13"/>
      <c r="J59" s="16"/>
      <c r="K59" s="13"/>
      <c r="L59" s="17"/>
      <c r="M59" s="12" t="str">
        <f>IF(N59="","",VLOOKUP(N59,'順位表'!$A$1:$C$39,3,FALSE))</f>
        <v>２部</v>
      </c>
      <c r="N59" s="13">
        <f>D59+10</f>
        <v>27</v>
      </c>
      <c r="O59" s="14" t="s">
        <v>113</v>
      </c>
      <c r="P59" s="15" t="s">
        <v>18</v>
      </c>
      <c r="Q59" s="13">
        <f>G59+10</f>
        <v>28</v>
      </c>
      <c r="R59" s="14" t="s">
        <v>111</v>
      </c>
      <c r="S59" s="13">
        <v>11</v>
      </c>
      <c r="T59" s="16"/>
      <c r="U59" s="13"/>
      <c r="V59" s="17"/>
    </row>
    <row r="60" spans="1:22" s="3" customFormat="1" ht="19.5" customHeight="1">
      <c r="A60" s="10">
        <v>3</v>
      </c>
      <c r="B60" s="11" t="s">
        <v>24</v>
      </c>
      <c r="C60" s="12" t="s">
        <v>73</v>
      </c>
      <c r="D60" s="13"/>
      <c r="E60" s="14" t="s">
        <v>79</v>
      </c>
      <c r="F60" s="15" t="s">
        <v>18</v>
      </c>
      <c r="G60" s="13"/>
      <c r="H60" s="14" t="s">
        <v>78</v>
      </c>
      <c r="I60" s="13"/>
      <c r="J60" s="16"/>
      <c r="K60" s="13"/>
      <c r="L60" s="17"/>
      <c r="M60" s="12" t="s">
        <v>71</v>
      </c>
      <c r="N60" s="13"/>
      <c r="O60" s="14" t="s">
        <v>77</v>
      </c>
      <c r="P60" s="15" t="s">
        <v>18</v>
      </c>
      <c r="Q60" s="13"/>
      <c r="R60" s="14" t="s">
        <v>112</v>
      </c>
      <c r="S60" s="13"/>
      <c r="T60" s="16"/>
      <c r="U60" s="13"/>
      <c r="V60" s="17"/>
    </row>
    <row r="61" spans="1:22" s="3" customFormat="1" ht="19.5" customHeight="1">
      <c r="A61" s="10">
        <v>4</v>
      </c>
      <c r="B61" s="11" t="s">
        <v>25</v>
      </c>
      <c r="C61" s="12" t="s">
        <v>103</v>
      </c>
      <c r="D61" s="13"/>
      <c r="E61" s="14" t="s">
        <v>40</v>
      </c>
      <c r="F61" s="15" t="s">
        <v>18</v>
      </c>
      <c r="G61" s="13"/>
      <c r="H61" s="14" t="s">
        <v>41</v>
      </c>
      <c r="I61" s="13"/>
      <c r="J61" s="16"/>
      <c r="K61" s="13"/>
      <c r="L61" s="17"/>
      <c r="M61" s="12" t="s">
        <v>71</v>
      </c>
      <c r="N61" s="13"/>
      <c r="O61" s="14" t="s">
        <v>110</v>
      </c>
      <c r="P61" s="15" t="s">
        <v>18</v>
      </c>
      <c r="Q61" s="13"/>
      <c r="R61" s="14" t="s">
        <v>114</v>
      </c>
      <c r="S61" s="13"/>
      <c r="T61" s="16"/>
      <c r="U61" s="13"/>
      <c r="V61" s="17"/>
    </row>
    <row r="62" spans="1:22" s="3" customFormat="1" ht="19.5" customHeight="1">
      <c r="A62" s="10">
        <v>5</v>
      </c>
      <c r="B62" s="11" t="s">
        <v>26</v>
      </c>
      <c r="C62" s="12" t="s">
        <v>73</v>
      </c>
      <c r="D62" s="13"/>
      <c r="E62" s="14" t="s">
        <v>81</v>
      </c>
      <c r="F62" s="15" t="s">
        <v>18</v>
      </c>
      <c r="G62" s="13"/>
      <c r="H62" s="14" t="s">
        <v>79</v>
      </c>
      <c r="I62" s="13"/>
      <c r="J62" s="16">
        <f>IF(I62="","",VLOOKUP(I62,'順位表'!$A$1:$C$39,2,FALSE))</f>
      </c>
      <c r="K62" s="13"/>
      <c r="L62" s="17">
        <f>IF(K62="","",VLOOKUP(K62,'順位表'!$A$1:$C$39,2,FALSE))</f>
      </c>
      <c r="M62" s="12" t="s">
        <v>71</v>
      </c>
      <c r="N62" s="13"/>
      <c r="O62" s="14" t="s">
        <v>72</v>
      </c>
      <c r="P62" s="15" t="s">
        <v>18</v>
      </c>
      <c r="Q62" s="13"/>
      <c r="R62" s="14" t="s">
        <v>111</v>
      </c>
      <c r="S62" s="13"/>
      <c r="T62" s="16"/>
      <c r="U62" s="13"/>
      <c r="V62" s="17"/>
    </row>
    <row r="63" spans="1:22" s="3" customFormat="1" ht="20.25" customHeight="1" thickBot="1">
      <c r="A63" s="10">
        <v>6</v>
      </c>
      <c r="B63" s="11" t="s">
        <v>27</v>
      </c>
      <c r="C63" s="52" t="s">
        <v>73</v>
      </c>
      <c r="D63" s="21"/>
      <c r="E63" s="53" t="s">
        <v>78</v>
      </c>
      <c r="F63" s="15" t="s">
        <v>18</v>
      </c>
      <c r="G63" s="13"/>
      <c r="H63" s="14" t="s">
        <v>107</v>
      </c>
      <c r="I63" s="13"/>
      <c r="J63" s="16">
        <f>IF(I63="","",VLOOKUP(I63,'順位表'!$A$1:$C$39,2,FALSE))</f>
      </c>
      <c r="K63" s="13"/>
      <c r="L63" s="17">
        <f>IF(K63="","",VLOOKUP(K63,'順位表'!$A$1:$C$39,2,FALSE))</f>
      </c>
      <c r="M63" s="12" t="s">
        <v>71</v>
      </c>
      <c r="N63" s="13"/>
      <c r="O63" s="14" t="s">
        <v>76</v>
      </c>
      <c r="P63" s="15" t="s">
        <v>18</v>
      </c>
      <c r="Q63" s="13"/>
      <c r="R63" s="14" t="s">
        <v>77</v>
      </c>
      <c r="S63" s="13"/>
      <c r="T63" s="16"/>
      <c r="U63" s="13"/>
      <c r="V63" s="17"/>
    </row>
    <row r="64" spans="1:22" s="3" customFormat="1" ht="20.25" customHeight="1" thickBot="1">
      <c r="A64" s="18">
        <v>7</v>
      </c>
      <c r="B64" s="19" t="s">
        <v>122</v>
      </c>
      <c r="C64" s="20" t="s">
        <v>73</v>
      </c>
      <c r="D64" s="21"/>
      <c r="E64" s="22" t="s">
        <v>75</v>
      </c>
      <c r="F64" s="54" t="s">
        <v>18</v>
      </c>
      <c r="G64" s="55"/>
      <c r="H64" s="56" t="s">
        <v>81</v>
      </c>
      <c r="I64" s="55"/>
      <c r="J64" s="57">
        <f>IF(I64="","",VLOOKUP(I64,'順位表'!$A$1:$C$39,2,FALSE))</f>
      </c>
      <c r="K64" s="55"/>
      <c r="L64" s="58">
        <f>IF(K64="","",VLOOKUP(K64,'順位表'!$A$1:$C$39,2,FALSE))</f>
      </c>
      <c r="M64" s="59"/>
      <c r="N64" s="55"/>
      <c r="O64" s="56"/>
      <c r="P64" s="54"/>
      <c r="Q64" s="55"/>
      <c r="R64" s="56"/>
      <c r="S64" s="55"/>
      <c r="T64" s="57"/>
      <c r="U64" s="55"/>
      <c r="V64" s="58">
        <f>IF(U64="","",VLOOKUP(U64,'順位表'!$A$1:$C$39,2,FALSE))</f>
      </c>
    </row>
    <row r="65" spans="1:22" ht="13.5">
      <c r="A65" s="26" t="s">
        <v>30</v>
      </c>
      <c r="B65" s="37" t="s">
        <v>66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t="13.5">
      <c r="A66" s="26"/>
      <c r="B66" s="26" t="s">
        <v>60</v>
      </c>
      <c r="C66" s="26" t="s">
        <v>61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13.5">
      <c r="A67" s="26"/>
      <c r="B67" s="3"/>
      <c r="C67" s="71" t="s">
        <v>42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27"/>
      <c r="O67" s="28"/>
      <c r="P67" s="29"/>
      <c r="R67" s="28"/>
      <c r="T67" s="28"/>
      <c r="V67" s="28"/>
    </row>
    <row r="68" spans="1:22" ht="13.5">
      <c r="A68" s="30"/>
      <c r="B68" s="30" t="s">
        <v>62</v>
      </c>
      <c r="C68" s="30" t="s">
        <v>31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13.5">
      <c r="A69" s="30"/>
      <c r="B69" s="30"/>
      <c r="C69" s="30" t="s">
        <v>32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ht="13.5">
      <c r="A70" s="30" t="s">
        <v>30</v>
      </c>
      <c r="B70" s="31" t="s">
        <v>33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13.5">
      <c r="A71" s="30"/>
      <c r="B71" s="31" t="s">
        <v>63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1:22" ht="13.5">
      <c r="A72" s="30"/>
      <c r="B72" s="31" t="s">
        <v>34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8"/>
      <c r="Q72" s="31"/>
      <c r="R72" s="28"/>
      <c r="S72" s="31"/>
      <c r="T72" s="28"/>
      <c r="U72" s="31"/>
      <c r="V72" s="28"/>
    </row>
    <row r="73" spans="1:22" ht="13.5">
      <c r="A73" s="30" t="s">
        <v>30</v>
      </c>
      <c r="B73" s="31" t="s">
        <v>67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1:22" ht="13.5">
      <c r="A74" s="30"/>
      <c r="B74" s="31" t="s">
        <v>35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1:22" ht="13.5">
      <c r="A75" s="30"/>
      <c r="B75" s="31"/>
      <c r="C75" s="31"/>
      <c r="D75" s="31"/>
      <c r="E75" s="28"/>
      <c r="G75" s="31"/>
      <c r="H75" s="28"/>
      <c r="I75" s="31"/>
      <c r="J75" s="28"/>
      <c r="K75" s="31"/>
      <c r="L75" s="28"/>
      <c r="M75" s="31"/>
      <c r="N75" s="31"/>
      <c r="O75" s="28"/>
      <c r="Q75" s="31"/>
      <c r="R75" s="28"/>
      <c r="S75" s="31"/>
      <c r="T75" s="28"/>
      <c r="U75" s="31"/>
      <c r="V75" s="28"/>
    </row>
    <row r="76" spans="1:22" ht="13.5">
      <c r="A76" s="30" t="s">
        <v>30</v>
      </c>
      <c r="B76" s="72" t="s">
        <v>64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ht="18.75" customHeight="1">
      <c r="A77" s="47"/>
      <c r="B77" s="47"/>
      <c r="C77" s="47"/>
      <c r="D77" s="47"/>
      <c r="E77" s="70"/>
      <c r="F77" s="70"/>
      <c r="G77" s="70"/>
      <c r="H77" s="70"/>
      <c r="I77" s="47"/>
      <c r="J77" s="47"/>
      <c r="K77" s="47"/>
      <c r="L77" s="47"/>
      <c r="M77" s="47"/>
      <c r="N77" s="47"/>
      <c r="O77" s="70"/>
      <c r="P77" s="70"/>
      <c r="Q77" s="70"/>
      <c r="R77" s="70"/>
      <c r="S77" s="47"/>
      <c r="T77" s="47"/>
      <c r="U77" s="47"/>
      <c r="V77" s="47"/>
    </row>
    <row r="78" spans="1:22" ht="13.5">
      <c r="A78" s="47"/>
      <c r="B78" s="47"/>
      <c r="C78" s="48"/>
      <c r="D78" s="49"/>
      <c r="E78" s="50"/>
      <c r="F78" s="51"/>
      <c r="G78" s="49"/>
      <c r="H78" s="50"/>
      <c r="I78" s="49"/>
      <c r="J78" s="48"/>
      <c r="K78" s="49"/>
      <c r="L78" s="48"/>
      <c r="M78" s="48"/>
      <c r="N78" s="49"/>
      <c r="O78" s="50"/>
      <c r="P78" s="51"/>
      <c r="Q78" s="49"/>
      <c r="R78" s="50"/>
      <c r="S78" s="49"/>
      <c r="T78" s="48"/>
      <c r="U78" s="49"/>
      <c r="V78" s="48"/>
    </row>
    <row r="79" spans="1:22" ht="13.5">
      <c r="A79" s="47"/>
      <c r="B79" s="2"/>
      <c r="C79" s="48"/>
      <c r="D79" s="49"/>
      <c r="E79" s="50"/>
      <c r="F79" s="51"/>
      <c r="G79" s="49"/>
      <c r="H79" s="50"/>
      <c r="I79" s="49"/>
      <c r="J79" s="48"/>
      <c r="K79" s="49"/>
      <c r="L79" s="48"/>
      <c r="M79" s="48"/>
      <c r="N79" s="49"/>
      <c r="O79" s="50"/>
      <c r="P79" s="51"/>
      <c r="Q79" s="49"/>
      <c r="R79" s="50"/>
      <c r="S79" s="49"/>
      <c r="T79" s="48"/>
      <c r="U79" s="49"/>
      <c r="V79" s="48"/>
    </row>
    <row r="80" spans="1:22" ht="13.5">
      <c r="A80" s="47"/>
      <c r="B80" s="2"/>
      <c r="C80" s="48"/>
      <c r="D80" s="49"/>
      <c r="E80" s="50"/>
      <c r="F80" s="51"/>
      <c r="G80" s="49"/>
      <c r="H80" s="50"/>
      <c r="I80" s="49"/>
      <c r="J80" s="48"/>
      <c r="K80" s="49"/>
      <c r="L80" s="48"/>
      <c r="M80" s="48"/>
      <c r="N80" s="49"/>
      <c r="O80" s="50"/>
      <c r="P80" s="51"/>
      <c r="Q80" s="49"/>
      <c r="R80" s="50"/>
      <c r="S80" s="49"/>
      <c r="T80" s="48"/>
      <c r="U80" s="49"/>
      <c r="V80" s="48"/>
    </row>
  </sheetData>
  <mergeCells count="26">
    <mergeCell ref="E77:H77"/>
    <mergeCell ref="O77:R77"/>
    <mergeCell ref="E51:H51"/>
    <mergeCell ref="O51:R51"/>
    <mergeCell ref="H56:L56"/>
    <mergeCell ref="A56:E56"/>
    <mergeCell ref="C67:M67"/>
    <mergeCell ref="E57:H57"/>
    <mergeCell ref="O57:R57"/>
    <mergeCell ref="B76:V76"/>
    <mergeCell ref="A1:V1"/>
    <mergeCell ref="O16:R16"/>
    <mergeCell ref="O28:R28"/>
    <mergeCell ref="A3:E3"/>
    <mergeCell ref="A15:E15"/>
    <mergeCell ref="A27:E27"/>
    <mergeCell ref="E4:H4"/>
    <mergeCell ref="O4:R4"/>
    <mergeCell ref="H3:L3"/>
    <mergeCell ref="H15:L15"/>
    <mergeCell ref="E40:H40"/>
    <mergeCell ref="E28:H28"/>
    <mergeCell ref="E16:H16"/>
    <mergeCell ref="A39:E39"/>
    <mergeCell ref="H27:L27"/>
    <mergeCell ref="H39:L39"/>
  </mergeCells>
  <conditionalFormatting sqref="D3 G3 I3 D15 G15 I15 D27 G27 I27 D39 G39 I39 D1 G1 I1 S1 Q1 G55:G56 I55:I56 D55:D56 D65:D76 G65:G76 I65:I76 N65:N76 Q65:Q76 S65:S76">
    <cfRule type="cellIs" priority="1" dxfId="0" operator="equal" stopIfTrue="1">
      <formula>41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5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宏明</dc:creator>
  <cp:keywords/>
  <dc:description/>
  <cp:lastModifiedBy>tada-kazuo</cp:lastModifiedBy>
  <cp:lastPrinted>2007-09-14T00:52:47Z</cp:lastPrinted>
  <dcterms:created xsi:type="dcterms:W3CDTF">2003-06-20T13:11:16Z</dcterms:created>
  <dcterms:modified xsi:type="dcterms:W3CDTF">2007-09-14T01:05:06Z</dcterms:modified>
  <cp:category/>
  <cp:version/>
  <cp:contentType/>
  <cp:contentStatus/>
</cp:coreProperties>
</file>